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8" windowWidth="9720" windowHeight="7212" activeTab="0"/>
  </bookViews>
  <sheets>
    <sheet name="9 месяцев" sheetId="1" r:id="rId1"/>
  </sheets>
  <definedNames>
    <definedName name="_xlnm.Print_Titles" localSheetId="0">'9 месяцев'!$10:$10</definedName>
    <definedName name="_xlnm.Print_Area" localSheetId="0">'9 месяцев'!$A$1:$G$267</definedName>
  </definedNames>
  <calcPr fullCalcOnLoad="1"/>
</workbook>
</file>

<file path=xl/sharedStrings.xml><?xml version="1.0" encoding="utf-8"?>
<sst xmlns="http://schemas.openxmlformats.org/spreadsheetml/2006/main" count="289" uniqueCount="256">
  <si>
    <t xml:space="preserve">Субвенции бюджетам субъектов Российской Федерации и муниципальных образований </t>
  </si>
  <si>
    <t>Выборы на мун. образ.</t>
  </si>
  <si>
    <t>Дефицит, профицит</t>
  </si>
  <si>
    <t>Функционирование правительства Российской Федерации, высших органов исполнител. Власти</t>
  </si>
  <si>
    <t>1006</t>
  </si>
  <si>
    <t>Наименование показателей</t>
  </si>
  <si>
    <t>0100</t>
  </si>
  <si>
    <t>0112</t>
  </si>
  <si>
    <t>1000</t>
  </si>
  <si>
    <t>1002</t>
  </si>
  <si>
    <t>Периодическая печать и издательства</t>
  </si>
  <si>
    <t>НАЛОГИ НА СОВОКУПНЫЙ ДОХОД</t>
  </si>
  <si>
    <t>Единый сельскохозяйственный налог</t>
  </si>
  <si>
    <t>НАЛОГИ НА ИМУЩЕСТВО</t>
  </si>
  <si>
    <t>Другие вопросы в области жилищно-коммунального хозяйства</t>
  </si>
  <si>
    <t>Функционирование высшего должностного лица субъекта РФ и органа местного самоуправления</t>
  </si>
  <si>
    <t>Сельское хозяйство и рыболовство</t>
  </si>
  <si>
    <t>0801</t>
  </si>
  <si>
    <t>ЗДРАВООХРАНЕНИЕ И СПОРТ</t>
  </si>
  <si>
    <t>0902</t>
  </si>
  <si>
    <t>0904</t>
  </si>
  <si>
    <t>0604</t>
  </si>
  <si>
    <t>Охрана растительных и  животных видов и среды их обитания</t>
  </si>
  <si>
    <t>Другие вопросы в области охраны окружающей среды</t>
  </si>
  <si>
    <t>Другие вопросы в области здравоохранения и спорта</t>
  </si>
  <si>
    <t>0309</t>
  </si>
  <si>
    <t>Фонд компенсаций</t>
  </si>
  <si>
    <t>0407</t>
  </si>
  <si>
    <t>Связь и информатика</t>
  </si>
  <si>
    <t>Другие вопросы в области национальной экономики</t>
  </si>
  <si>
    <t>Жилищное хозяйство</t>
  </si>
  <si>
    <t>ВСЕГО РАСХОДОВ</t>
  </si>
  <si>
    <t>ДОХОДЫ ОТ ИСПОЛЬЗОВАНИЯ ИМУЩЕСТВА, НАХОДЯЩЕГОСЯ В ГОСУДАРСТВЕННОЙ И МУНИЦИПАЛЬНОЙ СОБСТВЕННОСТИ</t>
  </si>
  <si>
    <t>Функционирование законодательных (представительных) органов государственной власти и местного самоуправления</t>
  </si>
  <si>
    <t>Отчет</t>
  </si>
  <si>
    <t xml:space="preserve">НАЦИОНАЛЬНАЯ ЭКОНОМИКА </t>
  </si>
  <si>
    <t>Безвозмездные поступления от других бюджетов бюджетной системы Российской Федерации</t>
  </si>
  <si>
    <t>1003</t>
  </si>
  <si>
    <t>0602</t>
  </si>
  <si>
    <t>0803</t>
  </si>
  <si>
    <t>0804</t>
  </si>
  <si>
    <t>0806</t>
  </si>
  <si>
    <t>0900</t>
  </si>
  <si>
    <t>0901</t>
  </si>
  <si>
    <t>БЕЗВОЗМЕЗДНЫЕ ПОСТУПЛЕНИЯ</t>
  </si>
  <si>
    <t>0600</t>
  </si>
  <si>
    <t>ОХРАНА ОКРУЖАЮЩЕЙ СРЕДЫ</t>
  </si>
  <si>
    <t>Спорт и физическая культура</t>
  </si>
  <si>
    <t>0203</t>
  </si>
  <si>
    <t>Резервные фонды</t>
  </si>
  <si>
    <t>0409</t>
  </si>
  <si>
    <t>НАЦИОНАЛЬНАЯ ОБОРОНА</t>
  </si>
  <si>
    <t>ВСЕГО ДОХОДОВ</t>
  </si>
  <si>
    <t>РАСХОДЫ</t>
  </si>
  <si>
    <t>Всего</t>
  </si>
  <si>
    <t>Социальное обслуживание населения</t>
  </si>
  <si>
    <t>Социальное обеспечение населения</t>
  </si>
  <si>
    <t>субсидии на автом.дороги</t>
  </si>
  <si>
    <t>подпрограмма "Переселение граждан из ветхого и авар.жилья"</t>
  </si>
  <si>
    <t>Депутаты</t>
  </si>
  <si>
    <t>Жил.субсидии</t>
  </si>
  <si>
    <t>итого</t>
  </si>
  <si>
    <t>0115</t>
  </si>
  <si>
    <t>0105</t>
  </si>
  <si>
    <t>0103</t>
  </si>
  <si>
    <t>Коммунальное хозяйство</t>
  </si>
  <si>
    <t>ДОХОДЫ ОТ ОКАЗАНИЯ ПЛАТНЫХ УСЛУГ И КОМПЕНСАЦИИ ЗАТРАТ ГОСУДАРСТВА</t>
  </si>
  <si>
    <t>0310</t>
  </si>
  <si>
    <t>1001</t>
  </si>
  <si>
    <t>Пенсионное обеспечение</t>
  </si>
  <si>
    <t>Обеспечение противопожарной безопасности</t>
  </si>
  <si>
    <t>Другие вопросы в области национальной безопасности и правоохранительной деятельности</t>
  </si>
  <si>
    <t>0502</t>
  </si>
  <si>
    <t>Процент исполне-ния к уточнен-ному плану года</t>
  </si>
  <si>
    <t>Борьба с беспризорностью, опека, попечительство</t>
  </si>
  <si>
    <t>Молодежная политика и оздоровление детей</t>
  </si>
  <si>
    <t>Другие вопросы в области образования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</si>
  <si>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</si>
  <si>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</si>
  <si>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</si>
  <si>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</si>
  <si>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0200</t>
  </si>
  <si>
    <t>Органы юстиции</t>
  </si>
  <si>
    <t>1004</t>
  </si>
  <si>
    <t>Транспорт</t>
  </si>
  <si>
    <t>ВСЕГО</t>
  </si>
  <si>
    <t>МЕЖБЮДЖЕТНЫЕ ТРАНСФЕРТЫ</t>
  </si>
  <si>
    <t>0107</t>
  </si>
  <si>
    <t>0702</t>
  </si>
  <si>
    <t>0703</t>
  </si>
  <si>
    <t>0704</t>
  </si>
  <si>
    <t>0705</t>
  </si>
  <si>
    <t>0707</t>
  </si>
  <si>
    <t>0709</t>
  </si>
  <si>
    <t>Другие вопросы в области социальной политики</t>
  </si>
  <si>
    <t>1101</t>
  </si>
  <si>
    <t>ОБРАЗОВАНИЕ</t>
  </si>
  <si>
    <t>0400</t>
  </si>
  <si>
    <t>0402</t>
  </si>
  <si>
    <t>0405</t>
  </si>
  <si>
    <t>0408</t>
  </si>
  <si>
    <t>0411</t>
  </si>
  <si>
    <t>0504</t>
  </si>
  <si>
    <t>Прочие доходы от оказания платных услуг и компенсации затрат государства</t>
  </si>
  <si>
    <t>Приложение 1</t>
  </si>
  <si>
    <t>Судебная система</t>
  </si>
  <si>
    <t>Обеспечение проведения выборов и референдумов</t>
  </si>
  <si>
    <t>Обслуживание государственного и муниципального долга</t>
  </si>
  <si>
    <t>Другие общегосударственные вопросы</t>
  </si>
  <si>
    <t>Мобилизационная подготовка экономики</t>
  </si>
  <si>
    <t xml:space="preserve">Органы внутренних дел </t>
  </si>
  <si>
    <t>Предупреждение и ликвидация последствий чрезвычайных ситуаций и стихийных бедствий, гражданская оборона</t>
  </si>
  <si>
    <t>НАЦИОНАЛЬНАЯ БЕЗОПАСНОСТЬ И ПРАВООХРАНИТЕЛЬНАЯ ДЕЯТЕЛЬНОСТЬ</t>
  </si>
  <si>
    <t>0302</t>
  </si>
  <si>
    <t>0304</t>
  </si>
  <si>
    <t>0313</t>
  </si>
  <si>
    <t>Топливо и энергетика</t>
  </si>
  <si>
    <t>0404</t>
  </si>
  <si>
    <t>Воспроизводство минерально-сырьевой базы</t>
  </si>
  <si>
    <t>0406</t>
  </si>
  <si>
    <t>Водные  ресурсы</t>
  </si>
  <si>
    <t>ЖИЛИЩНО-КОММУНАЛЬНОЕ ХОЗЯЙСТВО</t>
  </si>
  <si>
    <t>0501</t>
  </si>
  <si>
    <t>0500</t>
  </si>
  <si>
    <t>Финансовая помощь бюджетам других уровней</t>
  </si>
  <si>
    <t>ОБЩЕГОСУДАРСТВЕННЫЕ ВОПРОСЫ</t>
  </si>
  <si>
    <t>ДОХОДЫ</t>
  </si>
  <si>
    <t>НАЛОГИ НА ПРИБЫЛЬ, ДОХОДЫ</t>
  </si>
  <si>
    <t>Налог на имущество физических лиц</t>
  </si>
  <si>
    <t>Земельный налог</t>
  </si>
  <si>
    <t>Телевидение и радиовещание</t>
  </si>
  <si>
    <t>Начальное профессиональное образование</t>
  </si>
  <si>
    <t>0104</t>
  </si>
  <si>
    <t>Налог на доходы физических лиц</t>
  </si>
  <si>
    <t>СОЦИАЛЬНАЯ ПОЛИТИКА</t>
  </si>
  <si>
    <t>0800</t>
  </si>
  <si>
    <t>Общее образование</t>
  </si>
  <si>
    <t>0802</t>
  </si>
  <si>
    <t>КУЛЬТУРА, КИНЕМАТОГРАФИЯ, СРЕДСТВА МАССОВОЙ ИНФОРМАЦИИ</t>
  </si>
  <si>
    <t>0102</t>
  </si>
  <si>
    <t>0700</t>
  </si>
  <si>
    <t>Среднее профессиональное образование</t>
  </si>
  <si>
    <t>Переподготовка и повышение квалификации</t>
  </si>
  <si>
    <t>Лесное хозяйство</t>
  </si>
  <si>
    <t>0113</t>
  </si>
  <si>
    <t>0300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</si>
  <si>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</si>
  <si>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</si>
  <si>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000 1 00 00000 00 0000 000</t>
  </si>
  <si>
    <t>000 1 01 00000 00 0000 000</t>
  </si>
  <si>
    <t>000 1 01 02000 01 0000 110</t>
  </si>
  <si>
    <t>000 1 05 00000 00 0000 000</t>
  </si>
  <si>
    <t>000 1 05 03000 01 0000 110</t>
  </si>
  <si>
    <t>000 1 06 00000 00 0000 000</t>
  </si>
  <si>
    <t>000 1 06 01000 10 0000 110</t>
  </si>
  <si>
    <t>000 1 06 06000 10 0000 110</t>
  </si>
  <si>
    <t>000 1 08 00000 00 0000 000</t>
  </si>
  <si>
    <t>000 1 08 04020 01 0000 110</t>
  </si>
  <si>
    <t>000 1 11 00000 00 0000 000</t>
  </si>
  <si>
    <t>000 1 11 05035 10 0000 120</t>
  </si>
  <si>
    <t>000 1 13 00000 00 0000 000</t>
  </si>
  <si>
    <t>000 2 00 00000 00 0000 000</t>
  </si>
  <si>
    <t>000 2 02 00000 00 0000 000</t>
  </si>
  <si>
    <t>Заработная плата</t>
  </si>
  <si>
    <t>Начисления на оплату труда</t>
  </si>
  <si>
    <t>Услуги связи</t>
  </si>
  <si>
    <t>Код доходов/                 код расходов</t>
  </si>
  <si>
    <t>Прочие работы, услуги</t>
  </si>
  <si>
    <t>Работы, услуги по содержанию имущества</t>
  </si>
  <si>
    <t>000 1 13 01995 10 0000 130</t>
  </si>
  <si>
    <t>Иные межбюджетные трансферты</t>
  </si>
  <si>
    <t>Григорьевского сельского поселения</t>
  </si>
  <si>
    <t xml:space="preserve">к постановлению администрации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</si>
  <si>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</si>
  <si>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оказания платных услуг (работ) получателями средств бюджетов сельских поселений</t>
  </si>
  <si>
    <t>000 1 16 00000 00 0000 000</t>
  </si>
  <si>
    <t>ШТРАФЫ, САНКЦИИ, ВОЗМЕЩЕНИЕ УЩЕРБА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</si>
  <si>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</si>
  <si>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</si>
  <si>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ПРОЧИЕ НЕНАЛОГОВЫЕ ДОХОДЫ</t>
  </si>
  <si>
    <t>000 1 17 00000 00 0000 000</t>
  </si>
  <si>
    <t>Невыясненные поступления в бюджеты сельских поселений</t>
  </si>
  <si>
    <t>000 1 17 01050 10 0000 180</t>
  </si>
  <si>
    <t>000 0102 9999915010 121 211</t>
  </si>
  <si>
    <t>000 0102 9999915010 129 213</t>
  </si>
  <si>
    <t>000 0104 9999915020 121 211</t>
  </si>
  <si>
    <t>000 0104 9999915020 129 213</t>
  </si>
  <si>
    <t>000 0104 9999915020 244 225</t>
  </si>
  <si>
    <t>000 0104 9999915020 244 226</t>
  </si>
  <si>
    <t>000 0203 9999951180 121 211</t>
  </si>
  <si>
    <t>000 0203 9999951180 129 213</t>
  </si>
  <si>
    <t>000 1204 9999915060 244 226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</si>
  <si>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</si>
  <si>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000 1 16 90050 10 6000 140</t>
  </si>
  <si>
    <t>Перечисления другим бюджетам бюджетной системы Российской Федерации</t>
  </si>
  <si>
    <t>000 1403 9999915070 540 251</t>
  </si>
  <si>
    <t>000 0503 0900015080 244 225</t>
  </si>
  <si>
    <t>000 0801 0800015090 244 221</t>
  </si>
  <si>
    <t>000 0801 0800015090 244 225</t>
  </si>
  <si>
    <t>000 0801 0800015090 244 226</t>
  </si>
  <si>
    <t>Увеличение стоимости основных средств</t>
  </si>
  <si>
    <t>000 0503 0900015080 244 310</t>
  </si>
  <si>
    <t>Коммунальные услуги</t>
  </si>
  <si>
    <t>000 0801 0800015090 244 223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</si>
  <si>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</si>
  <si>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доходы от компенсации затрат бюджетов сельских поселений</t>
  </si>
  <si>
    <t>000 1 13 02995 10 0000 130</t>
  </si>
  <si>
    <t>000 0104 9999915020 852 291</t>
  </si>
  <si>
    <t>000 0801 0800015090 851 291</t>
  </si>
  <si>
    <t>Увеличение стоимости горюче-смазочных материалов</t>
  </si>
  <si>
    <t>Увеличение стоимости прочих оборотных запасов (материалов)</t>
  </si>
  <si>
    <t>000 0104 9999915020 853 297</t>
  </si>
  <si>
    <t>Иные выплаты текущего характера организациям</t>
  </si>
  <si>
    <t>Налоги, пошлины и сборы</t>
  </si>
  <si>
    <t>000 0111 9999915040 870 297</t>
  </si>
  <si>
    <t>000 0503 0900015080 244 346</t>
  </si>
  <si>
    <t>000 0801 0800015090 244 346</t>
  </si>
  <si>
    <t>000 0801 0100015110 244 225</t>
  </si>
  <si>
    <t>000 0801 0800015090 244 343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</si>
  <si>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</si>
  <si>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</si>
  <si>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000 2 02 03000 00 0000 150</t>
  </si>
  <si>
    <t>000 2 02 35118 10 0000 150</t>
  </si>
  <si>
    <t>000 2 02 04000 00 0000 150</t>
  </si>
  <si>
    <t>000 2 02 40014 10 0000 150</t>
  </si>
  <si>
    <t>000 2 02 49999 10 0000 150</t>
  </si>
  <si>
    <t>000 0113 9999915160 244 343</t>
  </si>
  <si>
    <t>000 0310 0300015140 244 225</t>
  </si>
  <si>
    <t>000 0310 0300015140 244 310</t>
  </si>
  <si>
    <t>Страхование</t>
  </si>
  <si>
    <t>000 0314 0400015150 244 227</t>
  </si>
  <si>
    <t>Транспортные услуги</t>
  </si>
  <si>
    <t>000 0801 0800015090 244 222</t>
  </si>
  <si>
    <t>000 0113 9999915160 244 226</t>
  </si>
  <si>
    <t>Субсдии бюджетам сельских поселений из местных бюджетов</t>
  </si>
  <si>
    <t>000 2 02 29900 10 0000 150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</si>
  <si>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</si>
  <si>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</si>
  <si>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000 2 02 16001 10 0000 150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</si>
  <si>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</si>
  <si>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000 0801 0800015090 247 223</t>
  </si>
  <si>
    <t>000 0104 9999915020 244 221</t>
  </si>
  <si>
    <t>000 0113 9999915160 244 223</t>
  </si>
  <si>
    <t>000 0801 0800015090 244 310</t>
  </si>
  <si>
    <t>Бюджет                     2022 года</t>
  </si>
  <si>
    <t>Уточненный бюджет                   2022 года</t>
  </si>
  <si>
    <t>000 0409 9999911630 244 225</t>
  </si>
  <si>
    <t>000 0113 9999915160 244 346</t>
  </si>
  <si>
    <t>000 0203 9999951180 121 266</t>
  </si>
  <si>
    <t>Социальные пособия и компенсации персоналу в денежной форме</t>
  </si>
  <si>
    <t>000 0310 0300015140 244 346</t>
  </si>
  <si>
    <t>от 10.10.2022 г. № 37</t>
  </si>
  <si>
    <t>об исполнении бюджета Григорьевского сельского поселения за 9 месяцев 2022 года</t>
  </si>
  <si>
    <t>Кассовое исполнение              за 9 месяцев 2022 года</t>
  </si>
  <si>
    <t>000 0310 9999910710 244 225</t>
  </si>
  <si>
    <t>000 0503 9999910680 244 225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</si>
</sst>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00000"/>
    <numFmt numFmtId="188" formatCode="0000"/>
    <numFmt numFmtId="189" formatCode="#,##0.0"/>
  </numFmts>
  <fonts count="52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4"/>
      <name val="Arial"/>
      <family val="2"/>
    </font>
    <font>
      <sz val="14"/>
      <name val="Times New Roman Cyr"/>
      <family val="1"/>
    </font>
    <font>
      <b/>
      <sz val="14"/>
      <name val="Arial"/>
      <family val="2"/>
    </font>
    <font>
      <sz val="14"/>
      <name val="Times New Roman"/>
      <family val="1"/>
    </font>
    <font>
      <b/>
      <sz val="14"/>
      <name val="Times New Roman Cyr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sz val="15"/>
      <name val="Times New Roman"/>
      <family val="1"/>
    </font>
    <font>
      <b/>
      <sz val="13"/>
      <name val="Times New Roman"/>
      <family val="1"/>
    </font>
    <font>
      <sz val="13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49" fontId="8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 applyProtection="1">
      <alignment vertical="top" wrapText="1"/>
      <protection locked="0"/>
    </xf>
    <xf numFmtId="49" fontId="6" fillId="0" borderId="0" xfId="0" applyNumberFormat="1" applyFont="1" applyFill="1" applyBorder="1" applyAlignment="1">
      <alignment vertical="top"/>
    </xf>
    <xf numFmtId="49" fontId="6" fillId="0" borderId="11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4" fontId="11" fillId="0" borderId="12" xfId="0" applyNumberFormat="1" applyFont="1" applyFill="1" applyBorder="1" applyAlignment="1">
      <alignment wrapText="1"/>
    </xf>
    <xf numFmtId="4" fontId="11" fillId="0" borderId="12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49" fontId="6" fillId="0" borderId="13" xfId="0" applyNumberFormat="1" applyFont="1" applyFill="1" applyBorder="1" applyAlignment="1">
      <alignment vertical="top"/>
    </xf>
    <xf numFmtId="0" fontId="6" fillId="0" borderId="14" xfId="0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49" fontId="8" fillId="0" borderId="11" xfId="0" applyNumberFormat="1" applyFont="1" applyFill="1" applyBorder="1" applyAlignment="1" applyProtection="1">
      <alignment vertical="top" wrapText="1"/>
      <protection locked="0"/>
    </xf>
    <xf numFmtId="49" fontId="6" fillId="0" borderId="11" xfId="0" applyNumberFormat="1" applyFont="1" applyFill="1" applyBorder="1" applyAlignment="1" applyProtection="1">
      <alignment vertical="top" wrapText="1"/>
      <protection locked="0"/>
    </xf>
    <xf numFmtId="0" fontId="8" fillId="0" borderId="10" xfId="0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vertical="top"/>
    </xf>
    <xf numFmtId="49" fontId="3" fillId="0" borderId="11" xfId="0" applyNumberFormat="1" applyFont="1" applyFill="1" applyBorder="1" applyAlignment="1">
      <alignment vertical="top"/>
    </xf>
    <xf numFmtId="49" fontId="6" fillId="0" borderId="11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5" fillId="0" borderId="12" xfId="0" applyFont="1" applyFill="1" applyBorder="1" applyAlignment="1">
      <alignment vertical="top"/>
    </xf>
    <xf numFmtId="49" fontId="8" fillId="0" borderId="12" xfId="0" applyNumberFormat="1" applyFont="1" applyFill="1" applyBorder="1" applyAlignment="1">
      <alignment vertical="top"/>
    </xf>
    <xf numFmtId="0" fontId="8" fillId="0" borderId="15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4" fontId="13" fillId="0" borderId="12" xfId="0" applyNumberFormat="1" applyFont="1" applyFill="1" applyBorder="1" applyAlignment="1">
      <alignment wrapText="1"/>
    </xf>
    <xf numFmtId="4" fontId="13" fillId="0" borderId="12" xfId="0" applyNumberFormat="1" applyFont="1" applyFill="1" applyBorder="1" applyAlignment="1">
      <alignment/>
    </xf>
    <xf numFmtId="0" fontId="3" fillId="0" borderId="0" xfId="0" applyFont="1" applyFill="1" applyAlignment="1">
      <alignment vertical="justify"/>
    </xf>
    <xf numFmtId="0" fontId="0" fillId="0" borderId="12" xfId="0" applyFont="1" applyFill="1" applyBorder="1" applyAlignment="1">
      <alignment horizontal="center" vertical="top"/>
    </xf>
    <xf numFmtId="49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186" fontId="13" fillId="0" borderId="12" xfId="0" applyNumberFormat="1" applyFont="1" applyFill="1" applyBorder="1" applyAlignment="1">
      <alignment wrapText="1"/>
    </xf>
    <xf numFmtId="186" fontId="11" fillId="0" borderId="12" xfId="0" applyNumberFormat="1" applyFont="1" applyFill="1" applyBorder="1" applyAlignment="1">
      <alignment wrapText="1"/>
    </xf>
    <xf numFmtId="186" fontId="6" fillId="0" borderId="0" xfId="0" applyNumberFormat="1" applyFont="1" applyFill="1" applyAlignment="1">
      <alignment/>
    </xf>
    <xf numFmtId="186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1" fillId="0" borderId="1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86" fontId="0" fillId="0" borderId="0" xfId="0" applyNumberFormat="1" applyFont="1" applyFill="1" applyAlignment="1">
      <alignment/>
    </xf>
    <xf numFmtId="0" fontId="17" fillId="0" borderId="0" xfId="0" applyFont="1" applyFill="1" applyAlignment="1">
      <alignment vertical="top"/>
    </xf>
    <xf numFmtId="0" fontId="17" fillId="0" borderId="0" xfId="0" applyFont="1" applyFill="1" applyAlignment="1">
      <alignment horizontal="right" vertical="top"/>
    </xf>
    <xf numFmtId="186" fontId="17" fillId="0" borderId="0" xfId="0" applyNumberFormat="1" applyFont="1" applyFill="1" applyAlignment="1">
      <alignment horizontal="center"/>
    </xf>
    <xf numFmtId="1" fontId="15" fillId="0" borderId="12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49" fontId="15" fillId="0" borderId="12" xfId="0" applyNumberFormat="1" applyFont="1" applyFill="1" applyBorder="1" applyAlignment="1">
      <alignment horizontal="center" vertical="top" wrapText="1"/>
    </xf>
    <xf numFmtId="49" fontId="16" fillId="0" borderId="1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Alignment="1">
      <alignment horizontal="center" vertical="top"/>
    </xf>
    <xf numFmtId="3" fontId="5" fillId="0" borderId="0" xfId="0" applyNumberFormat="1" applyFont="1" applyFill="1" applyBorder="1" applyAlignment="1">
      <alignment horizontal="center" vertical="top"/>
    </xf>
    <xf numFmtId="49" fontId="15" fillId="0" borderId="12" xfId="0" applyNumberFormat="1" applyFont="1" applyFill="1" applyBorder="1" applyAlignment="1">
      <alignment horizontal="center" vertical="center" wrapText="1"/>
    </xf>
    <xf numFmtId="1" fontId="10" fillId="33" borderId="12" xfId="0" applyNumberFormat="1" applyFont="1" applyFill="1" applyBorder="1" applyAlignment="1">
      <alignment horizontal="center" vertical="top" wrapText="1"/>
    </xf>
    <xf numFmtId="4" fontId="13" fillId="33" borderId="12" xfId="0" applyNumberFormat="1" applyFont="1" applyFill="1" applyBorder="1" applyAlignment="1">
      <alignment wrapText="1"/>
    </xf>
    <xf numFmtId="186" fontId="13" fillId="33" borderId="12" xfId="0" applyNumberFormat="1" applyFont="1" applyFill="1" applyBorder="1" applyAlignment="1">
      <alignment wrapText="1"/>
    </xf>
    <xf numFmtId="186" fontId="13" fillId="0" borderId="12" xfId="0" applyNumberFormat="1" applyFont="1" applyFill="1" applyBorder="1" applyAlignment="1">
      <alignment horizontal="center" wrapText="1"/>
    </xf>
    <xf numFmtId="186" fontId="11" fillId="0" borderId="12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49" fontId="9" fillId="0" borderId="12" xfId="0" applyNumberFormat="1" applyFont="1" applyFill="1" applyBorder="1" applyAlignment="1" applyProtection="1">
      <alignment horizontal="center" vertical="top" shrinkToFit="1"/>
      <protection locked="0"/>
    </xf>
    <xf numFmtId="49" fontId="9" fillId="0" borderId="12" xfId="0" applyNumberFormat="1" applyFont="1" applyFill="1" applyBorder="1" applyAlignment="1">
      <alignment horizontal="center" vertical="top" shrinkToFit="1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86" fontId="11" fillId="0" borderId="17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4" fontId="3" fillId="0" borderId="0" xfId="0" applyNumberFormat="1" applyFont="1" applyFill="1" applyAlignment="1">
      <alignment horizontal="center"/>
    </xf>
    <xf numFmtId="0" fontId="11" fillId="0" borderId="15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1" fillId="0" borderId="0" xfId="0" applyFont="1" applyFill="1" applyAlignment="1">
      <alignment horizontal="left"/>
    </xf>
    <xf numFmtId="0" fontId="11" fillId="0" borderId="1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8" xfId="0" applyFont="1" applyFill="1" applyBorder="1" applyAlignment="1">
      <alignment vertical="top" wrapText="1"/>
    </xf>
    <xf numFmtId="0" fontId="13" fillId="33" borderId="12" xfId="0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0" fontId="8" fillId="0" borderId="18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17" fillId="0" borderId="0" xfId="0" applyFont="1" applyFill="1" applyAlignment="1">
      <alignment horizontal="right" vertical="top"/>
    </xf>
    <xf numFmtId="0" fontId="11" fillId="0" borderId="12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6" fillId="0" borderId="19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/>
    </xf>
    <xf numFmtId="0" fontId="7" fillId="0" borderId="19" xfId="0" applyFont="1" applyFill="1" applyBorder="1" applyAlignment="1">
      <alignment vertical="top"/>
    </xf>
    <xf numFmtId="0" fontId="4" fillId="0" borderId="15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 applyProtection="1">
      <alignment vertical="top" wrapText="1"/>
      <protection locked="0"/>
    </xf>
    <xf numFmtId="49" fontId="6" fillId="0" borderId="19" xfId="0" applyNumberFormat="1" applyFont="1" applyFill="1" applyBorder="1" applyAlignment="1" applyProtection="1">
      <alignment vertical="top" wrapText="1"/>
      <protection locked="0"/>
    </xf>
    <xf numFmtId="0" fontId="8" fillId="0" borderId="10" xfId="0" applyFont="1" applyFill="1" applyBorder="1" applyAlignment="1">
      <alignment vertical="top"/>
    </xf>
    <xf numFmtId="0" fontId="8" fillId="0" borderId="19" xfId="0" applyFont="1" applyFill="1" applyBorder="1" applyAlignment="1">
      <alignment vertical="top"/>
    </xf>
    <xf numFmtId="0" fontId="8" fillId="0" borderId="20" xfId="0" applyFont="1" applyFill="1" applyBorder="1" applyAlignment="1">
      <alignment vertical="top" wrapText="1"/>
    </xf>
    <xf numFmtId="0" fontId="8" fillId="0" borderId="21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81"/>
  <sheetViews>
    <sheetView tabSelected="1" view="pageBreakPreview" zoomScaleNormal="90" zoomScaleSheetLayoutView="100" zoomScalePageLayoutView="0" workbookViewId="0" topLeftCell="A1">
      <selection activeCell="F83" sqref="F83"/>
    </sheetView>
  </sheetViews>
  <sheetFormatPr defaultColWidth="9.140625" defaultRowHeight="12.75"/>
  <cols>
    <col min="1" max="1" width="10.421875" style="10" customWidth="1"/>
    <col min="2" max="2" width="47.140625" style="10" customWidth="1"/>
    <col min="3" max="3" width="24.28125" style="56" customWidth="1"/>
    <col min="4" max="4" width="16.8515625" style="1" customWidth="1"/>
    <col min="5" max="5" width="16.7109375" style="1" customWidth="1"/>
    <col min="6" max="6" width="17.57421875" style="1" customWidth="1"/>
    <col min="7" max="7" width="10.8515625" style="44" customWidth="1"/>
    <col min="8" max="16384" width="9.140625" style="1" customWidth="1"/>
  </cols>
  <sheetData>
    <row r="1" spans="1:7" s="2" customFormat="1" ht="25.5" customHeight="1">
      <c r="A1" s="51"/>
      <c r="B1" s="107"/>
      <c r="C1" s="107"/>
      <c r="D1" s="89" t="s">
        <v>104</v>
      </c>
      <c r="E1" s="89"/>
      <c r="F1" s="89"/>
      <c r="G1" s="48"/>
    </row>
    <row r="2" spans="1:7" s="2" customFormat="1" ht="21.75" customHeight="1">
      <c r="A2" s="51"/>
      <c r="B2" s="52"/>
      <c r="C2" s="55"/>
      <c r="D2" s="80" t="s">
        <v>172</v>
      </c>
      <c r="E2" s="80"/>
      <c r="F2" s="80"/>
      <c r="G2" s="48"/>
    </row>
    <row r="3" spans="1:7" s="2" customFormat="1" ht="23.25" customHeight="1">
      <c r="A3" s="51"/>
      <c r="B3" s="52"/>
      <c r="C3" s="55"/>
      <c r="D3" s="80" t="s">
        <v>171</v>
      </c>
      <c r="E3" s="80"/>
      <c r="F3" s="80"/>
      <c r="G3" s="48"/>
    </row>
    <row r="4" spans="1:7" s="2" customFormat="1" ht="25.5" customHeight="1">
      <c r="A4" s="51"/>
      <c r="B4" s="52"/>
      <c r="C4" s="55"/>
      <c r="D4" s="89" t="s">
        <v>251</v>
      </c>
      <c r="E4" s="89"/>
      <c r="F4" s="89"/>
      <c r="G4" s="53"/>
    </row>
    <row r="5" spans="1:40" s="2" customFormat="1" ht="19.5" customHeight="1">
      <c r="A5" s="91" t="s">
        <v>34</v>
      </c>
      <c r="B5" s="91"/>
      <c r="C5" s="91"/>
      <c r="D5" s="91"/>
      <c r="E5" s="91"/>
      <c r="F5" s="91"/>
      <c r="G5" s="91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</row>
    <row r="6" spans="1:40" s="2" customFormat="1" ht="19.5" customHeight="1">
      <c r="A6" s="92" t="s">
        <v>252</v>
      </c>
      <c r="B6" s="92"/>
      <c r="C6" s="92"/>
      <c r="D6" s="92"/>
      <c r="E6" s="92"/>
      <c r="F6" s="92"/>
      <c r="G6" s="92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</row>
    <row r="7" spans="1:4" ht="2.25" customHeight="1" hidden="1">
      <c r="A7" s="93"/>
      <c r="B7" s="93"/>
      <c r="C7" s="93"/>
      <c r="D7" s="93"/>
    </row>
    <row r="8" spans="1:7" ht="22.5" customHeight="1">
      <c r="A8" s="94"/>
      <c r="B8" s="94"/>
      <c r="C8" s="94"/>
      <c r="E8" s="45"/>
      <c r="F8" s="45"/>
      <c r="G8" s="79"/>
    </row>
    <row r="9" spans="1:7" ht="117" customHeight="1">
      <c r="A9" s="90" t="s">
        <v>5</v>
      </c>
      <c r="B9" s="90"/>
      <c r="C9" s="40" t="s">
        <v>166</v>
      </c>
      <c r="D9" s="38" t="s">
        <v>244</v>
      </c>
      <c r="E9" s="38" t="s">
        <v>245</v>
      </c>
      <c r="F9" s="40" t="s">
        <v>253</v>
      </c>
      <c r="G9" s="46" t="s">
        <v>73</v>
      </c>
    </row>
    <row r="10" spans="1:7" ht="16.5" customHeight="1">
      <c r="A10" s="95">
        <v>1</v>
      </c>
      <c r="B10" s="95"/>
      <c r="C10" s="57">
        <v>2</v>
      </c>
      <c r="D10" s="39">
        <v>3</v>
      </c>
      <c r="E10" s="39">
        <v>4</v>
      </c>
      <c r="F10" s="39">
        <v>5</v>
      </c>
      <c r="G10" s="39">
        <v>6</v>
      </c>
    </row>
    <row r="11" spans="1:7" s="16" customFormat="1" ht="18" customHeight="1">
      <c r="A11" s="88" t="s">
        <v>126</v>
      </c>
      <c r="B11" s="88"/>
      <c r="C11" s="54" t="s">
        <v>148</v>
      </c>
      <c r="D11" s="34">
        <f>D12+D14+D16+D19+D21+D24+D30+D27</f>
        <v>2919000</v>
      </c>
      <c r="E11" s="34">
        <f>E12+E14+E16+E19+E21+E24+E30+E27</f>
        <v>2919000</v>
      </c>
      <c r="F11" s="34">
        <f>F12+F14+F16+F19+F21+F24+F30+F27</f>
        <v>1325790.2000000002</v>
      </c>
      <c r="G11" s="41">
        <f aca="true" t="shared" si="0" ref="G11:G22">F11/E11%</f>
        <v>45.41932853717027</v>
      </c>
    </row>
    <row r="12" spans="1:7" s="16" customFormat="1" ht="16.5" customHeight="1">
      <c r="A12" s="86" t="s">
        <v>127</v>
      </c>
      <c r="B12" s="86"/>
      <c r="C12" s="54" t="s">
        <v>149</v>
      </c>
      <c r="D12" s="14">
        <f>D13</f>
        <v>746000</v>
      </c>
      <c r="E12" s="14">
        <f>E13</f>
        <v>746000</v>
      </c>
      <c r="F12" s="14">
        <f>F13</f>
        <v>388143.83</v>
      </c>
      <c r="G12" s="42">
        <f t="shared" si="0"/>
        <v>52.03000402144772</v>
      </c>
    </row>
    <row r="13" spans="1:7" s="16" customFormat="1" ht="18.75" customHeight="1">
      <c r="A13" s="86" t="s">
        <v>133</v>
      </c>
      <c r="B13" s="86"/>
      <c r="C13" s="67" t="s">
        <v>150</v>
      </c>
      <c r="D13" s="14">
        <v>746000</v>
      </c>
      <c r="E13" s="14">
        <f>742000+1500+2500</f>
        <v>746000</v>
      </c>
      <c r="F13" s="14">
        <f>384104.45+2394.51+402.88+1.51+0.49+1191.91+48.08</f>
        <v>388143.83</v>
      </c>
      <c r="G13" s="42">
        <f t="shared" si="0"/>
        <v>52.03000402144772</v>
      </c>
    </row>
    <row r="14" spans="1:7" s="16" customFormat="1" ht="16.5" customHeight="1">
      <c r="A14" s="86" t="s">
        <v>11</v>
      </c>
      <c r="B14" s="86"/>
      <c r="C14" s="58" t="s">
        <v>151</v>
      </c>
      <c r="D14" s="14">
        <f>D15</f>
        <v>3000</v>
      </c>
      <c r="E14" s="14">
        <f>E15</f>
        <v>3000</v>
      </c>
      <c r="F14" s="14">
        <f>F15</f>
        <v>388269.76999999996</v>
      </c>
      <c r="G14" s="42">
        <f t="shared" si="0"/>
        <v>12942.325666666666</v>
      </c>
    </row>
    <row r="15" spans="1:7" s="16" customFormat="1" ht="18" customHeight="1">
      <c r="A15" s="86" t="s">
        <v>12</v>
      </c>
      <c r="B15" s="86"/>
      <c r="C15" s="67" t="s">
        <v>152</v>
      </c>
      <c r="D15" s="14">
        <v>3000</v>
      </c>
      <c r="E15" s="14">
        <v>3000</v>
      </c>
      <c r="F15" s="14">
        <f>386208.11+2061.66</f>
        <v>388269.76999999996</v>
      </c>
      <c r="G15" s="42">
        <f t="shared" si="0"/>
        <v>12942.325666666666</v>
      </c>
    </row>
    <row r="16" spans="1:7" s="16" customFormat="1" ht="16.5" customHeight="1">
      <c r="A16" s="86" t="s">
        <v>13</v>
      </c>
      <c r="B16" s="86"/>
      <c r="C16" s="58" t="s">
        <v>153</v>
      </c>
      <c r="D16" s="14">
        <f>D17+D18</f>
        <v>2155000</v>
      </c>
      <c r="E16" s="14">
        <f>E17+E18</f>
        <v>2155000</v>
      </c>
      <c r="F16" s="14">
        <f>F17+F18</f>
        <v>541834.77</v>
      </c>
      <c r="G16" s="42">
        <f t="shared" si="0"/>
        <v>25.143144779582368</v>
      </c>
    </row>
    <row r="17" spans="1:7" s="16" customFormat="1" ht="18" customHeight="1">
      <c r="A17" s="86" t="s">
        <v>128</v>
      </c>
      <c r="B17" s="86"/>
      <c r="C17" s="67" t="s">
        <v>154</v>
      </c>
      <c r="D17" s="14">
        <v>285000</v>
      </c>
      <c r="E17" s="14">
        <v>285000</v>
      </c>
      <c r="F17" s="14">
        <f>72101.35+7176.98</f>
        <v>79278.33</v>
      </c>
      <c r="G17" s="42">
        <f t="shared" si="0"/>
        <v>27.81695789473684</v>
      </c>
    </row>
    <row r="18" spans="1:7" s="16" customFormat="1" ht="18.75" customHeight="1">
      <c r="A18" s="96" t="s">
        <v>129</v>
      </c>
      <c r="B18" s="97"/>
      <c r="C18" s="67" t="s">
        <v>155</v>
      </c>
      <c r="D18" s="14">
        <v>1870000</v>
      </c>
      <c r="E18" s="14">
        <f>1450000+420000</f>
        <v>1870000</v>
      </c>
      <c r="F18" s="14">
        <f>246943+393.89+209970.32+5249.23</f>
        <v>462556.44</v>
      </c>
      <c r="G18" s="42">
        <f t="shared" si="0"/>
        <v>24.735638502673797</v>
      </c>
    </row>
    <row r="19" spans="1:7" s="16" customFormat="1" ht="16.5" customHeight="1">
      <c r="A19" s="86" t="s">
        <v>146</v>
      </c>
      <c r="B19" s="86"/>
      <c r="C19" s="58" t="s">
        <v>156</v>
      </c>
      <c r="D19" s="14">
        <f>D20</f>
        <v>5000</v>
      </c>
      <c r="E19" s="14">
        <f>E20</f>
        <v>5000</v>
      </c>
      <c r="F19" s="14">
        <f>F20</f>
        <v>1000</v>
      </c>
      <c r="G19" s="42">
        <f t="shared" si="0"/>
        <v>20</v>
      </c>
    </row>
    <row r="20" spans="1:7" s="16" customFormat="1" ht="87" customHeight="1">
      <c r="A20" s="86" t="s">
        <v>147</v>
      </c>
      <c r="B20" s="86"/>
      <c r="C20" s="67" t="s">
        <v>157</v>
      </c>
      <c r="D20" s="14">
        <v>5000</v>
      </c>
      <c r="E20" s="14">
        <v>5000</v>
      </c>
      <c r="F20" s="14">
        <v>1000</v>
      </c>
      <c r="G20" s="42">
        <f t="shared" si="0"/>
        <v>20</v>
      </c>
    </row>
    <row r="21" spans="1:7" s="16" customFormat="1" ht="51" customHeight="1">
      <c r="A21" s="86" t="s">
        <v>32</v>
      </c>
      <c r="B21" s="86"/>
      <c r="C21" s="58" t="s">
        <v>158</v>
      </c>
      <c r="D21" s="14">
        <f>D22+D23</f>
        <v>9000</v>
      </c>
      <c r="E21" s="14">
        <f>E22+E23</f>
        <v>9000</v>
      </c>
      <c r="F21" s="14">
        <f>F22+F23</f>
        <v>6541.83</v>
      </c>
      <c r="G21" s="42">
        <f t="shared" si="0"/>
        <v>72.687</v>
      </c>
    </row>
    <row r="22" spans="1:7" s="16" customFormat="1" ht="105" customHeight="1">
      <c r="A22" s="108" t="s">
        <v>173</v>
      </c>
      <c r="B22" s="108"/>
      <c r="C22" s="58" t="s">
        <v>159</v>
      </c>
      <c r="D22" s="14">
        <v>9000</v>
      </c>
      <c r="E22" s="14">
        <v>9000</v>
      </c>
      <c r="F22" s="14">
        <v>6541.83</v>
      </c>
      <c r="G22" s="42">
        <f t="shared" si="0"/>
        <v>72.687</v>
      </c>
    </row>
    <row r="23" spans="1:7" s="16" customFormat="1" ht="54" customHeight="1">
      <c r="A23" s="82" t="s">
        <v>236</v>
      </c>
      <c r="B23" s="83"/>
      <c r="C23" s="58" t="s">
        <v>237</v>
      </c>
      <c r="D23" s="14">
        <v>0</v>
      </c>
      <c r="E23" s="14">
        <v>0</v>
      </c>
      <c r="F23" s="14">
        <v>0</v>
      </c>
      <c r="G23" s="42">
        <v>0</v>
      </c>
    </row>
    <row r="24" spans="1:7" s="16" customFormat="1" ht="34.5" customHeight="1">
      <c r="A24" s="86" t="s">
        <v>66</v>
      </c>
      <c r="B24" s="86"/>
      <c r="C24" s="58" t="s">
        <v>160</v>
      </c>
      <c r="D24" s="14">
        <f>D25+D26</f>
        <v>0</v>
      </c>
      <c r="E24" s="14">
        <f>E25+E26</f>
        <v>0</v>
      </c>
      <c r="F24" s="14">
        <f>F25+F26</f>
        <v>0</v>
      </c>
      <c r="G24" s="42">
        <v>0</v>
      </c>
    </row>
    <row r="25" spans="1:7" s="16" customFormat="1" ht="35.25" customHeight="1">
      <c r="A25" s="96" t="s">
        <v>174</v>
      </c>
      <c r="B25" s="97"/>
      <c r="C25" s="58" t="s">
        <v>169</v>
      </c>
      <c r="D25" s="14">
        <v>0</v>
      </c>
      <c r="E25" s="14">
        <v>0</v>
      </c>
      <c r="F25" s="14">
        <v>0</v>
      </c>
      <c r="G25" s="42">
        <v>0</v>
      </c>
    </row>
    <row r="26" spans="1:7" s="16" customFormat="1" ht="35.25" customHeight="1">
      <c r="A26" s="84" t="s">
        <v>205</v>
      </c>
      <c r="B26" s="85"/>
      <c r="C26" s="58" t="s">
        <v>206</v>
      </c>
      <c r="D26" s="14">
        <v>0</v>
      </c>
      <c r="E26" s="14">
        <v>0</v>
      </c>
      <c r="F26" s="14">
        <v>0</v>
      </c>
      <c r="G26" s="42">
        <v>0</v>
      </c>
    </row>
    <row r="27" spans="1:7" s="16" customFormat="1" ht="20.25" customHeight="1">
      <c r="A27" s="86" t="s">
        <v>176</v>
      </c>
      <c r="B27" s="86"/>
      <c r="C27" s="58" t="s">
        <v>175</v>
      </c>
      <c r="D27" s="14">
        <f>D28+D29</f>
        <v>1000</v>
      </c>
      <c r="E27" s="14">
        <f>E28+E29</f>
        <v>1000</v>
      </c>
      <c r="F27" s="14">
        <f>F28+F29</f>
        <v>0</v>
      </c>
      <c r="G27" s="42">
        <f>F27/E27%</f>
        <v>0</v>
      </c>
    </row>
    <row r="28" spans="1:7" s="16" customFormat="1" ht="69" customHeight="1">
      <c r="A28" s="86" t="s">
        <v>220</v>
      </c>
      <c r="B28" s="86" t="s">
        <v>103</v>
      </c>
      <c r="C28" s="58" t="s">
        <v>219</v>
      </c>
      <c r="D28" s="14">
        <v>1000</v>
      </c>
      <c r="E28" s="14">
        <v>1000</v>
      </c>
      <c r="F28" s="14">
        <v>0</v>
      </c>
      <c r="G28" s="42">
        <f>F28/E28%</f>
        <v>0</v>
      </c>
    </row>
    <row r="29" spans="1:7" s="16" customFormat="1" ht="54.75" customHeight="1">
      <c r="A29" s="86" t="s">
        <v>192</v>
      </c>
      <c r="B29" s="86" t="s">
        <v>103</v>
      </c>
      <c r="C29" s="58" t="s">
        <v>193</v>
      </c>
      <c r="D29" s="14">
        <v>0</v>
      </c>
      <c r="E29" s="14">
        <v>0</v>
      </c>
      <c r="F29" s="14">
        <v>0</v>
      </c>
      <c r="G29" s="42">
        <v>0</v>
      </c>
    </row>
    <row r="30" spans="1:7" s="16" customFormat="1" ht="20.25" customHeight="1">
      <c r="A30" s="86" t="s">
        <v>179</v>
      </c>
      <c r="B30" s="86"/>
      <c r="C30" s="58" t="s">
        <v>180</v>
      </c>
      <c r="D30" s="14">
        <f>D31</f>
        <v>0</v>
      </c>
      <c r="E30" s="14">
        <f>E31</f>
        <v>0</v>
      </c>
      <c r="F30" s="14">
        <f>F31</f>
        <v>0</v>
      </c>
      <c r="G30" s="42">
        <v>0</v>
      </c>
    </row>
    <row r="31" spans="1:7" s="16" customFormat="1" ht="37.5" customHeight="1">
      <c r="A31" s="86" t="s">
        <v>181</v>
      </c>
      <c r="B31" s="86" t="s">
        <v>103</v>
      </c>
      <c r="C31" s="58" t="s">
        <v>182</v>
      </c>
      <c r="D31" s="14">
        <v>0</v>
      </c>
      <c r="E31" s="14">
        <v>0</v>
      </c>
      <c r="F31" s="14">
        <v>0</v>
      </c>
      <c r="G31" s="42">
        <v>0</v>
      </c>
    </row>
    <row r="32" spans="1:7" s="47" customFormat="1" ht="18.75" customHeight="1">
      <c r="A32" s="88" t="s">
        <v>44</v>
      </c>
      <c r="B32" s="88"/>
      <c r="C32" s="59" t="s">
        <v>161</v>
      </c>
      <c r="D32" s="34">
        <f>D33</f>
        <v>3844644</v>
      </c>
      <c r="E32" s="34">
        <f>E33</f>
        <v>4151244</v>
      </c>
      <c r="F32" s="34">
        <f>F33</f>
        <v>3588189.6</v>
      </c>
      <c r="G32" s="41">
        <f aca="true" t="shared" si="1" ref="G32:G37">F32/E32%</f>
        <v>86.43648988110552</v>
      </c>
    </row>
    <row r="33" spans="1:7" s="16" customFormat="1" ht="34.5" customHeight="1">
      <c r="A33" s="86" t="s">
        <v>36</v>
      </c>
      <c r="B33" s="86"/>
      <c r="C33" s="58" t="s">
        <v>162</v>
      </c>
      <c r="D33" s="14">
        <f>D34+D35+D37+D38</f>
        <v>3844644</v>
      </c>
      <c r="E33" s="14">
        <f>E34+E35+E37+E38</f>
        <v>4151244</v>
      </c>
      <c r="F33" s="14">
        <f>F34+F35+F37+F38</f>
        <v>3588189.6</v>
      </c>
      <c r="G33" s="42">
        <f t="shared" si="1"/>
        <v>86.43648988110552</v>
      </c>
    </row>
    <row r="34" spans="1:7" s="16" customFormat="1" ht="54.75" customHeight="1">
      <c r="A34" s="84" t="s">
        <v>239</v>
      </c>
      <c r="B34" s="85"/>
      <c r="C34" s="58" t="s">
        <v>238</v>
      </c>
      <c r="D34" s="14">
        <v>1667650</v>
      </c>
      <c r="E34" s="14">
        <v>1667650</v>
      </c>
      <c r="F34" s="14">
        <v>1250739</v>
      </c>
      <c r="G34" s="42">
        <f t="shared" si="1"/>
        <v>75.00008994693131</v>
      </c>
    </row>
    <row r="35" spans="1:7" s="16" customFormat="1" ht="35.25" customHeight="1">
      <c r="A35" s="86" t="s">
        <v>0</v>
      </c>
      <c r="B35" s="86"/>
      <c r="C35" s="58" t="s">
        <v>221</v>
      </c>
      <c r="D35" s="14">
        <f>D36</f>
        <v>345914</v>
      </c>
      <c r="E35" s="14">
        <f>E36</f>
        <v>345914</v>
      </c>
      <c r="F35" s="14">
        <f>F36</f>
        <v>235020.6</v>
      </c>
      <c r="G35" s="42">
        <f t="shared" si="1"/>
        <v>67.94191619882399</v>
      </c>
    </row>
    <row r="36" spans="1:7" s="16" customFormat="1" ht="68.25" customHeight="1">
      <c r="A36" s="86" t="s">
        <v>177</v>
      </c>
      <c r="B36" s="86"/>
      <c r="C36" s="58" t="s">
        <v>222</v>
      </c>
      <c r="D36" s="14">
        <v>345914</v>
      </c>
      <c r="E36" s="14">
        <v>345914</v>
      </c>
      <c r="F36" s="14">
        <v>235020.6</v>
      </c>
      <c r="G36" s="42">
        <f t="shared" si="1"/>
        <v>67.94191619882399</v>
      </c>
    </row>
    <row r="37" spans="1:7" s="16" customFormat="1" ht="21" customHeight="1">
      <c r="A37" s="86" t="s">
        <v>170</v>
      </c>
      <c r="B37" s="86"/>
      <c r="C37" s="58" t="s">
        <v>223</v>
      </c>
      <c r="D37" s="14">
        <f>D40+D39</f>
        <v>1831080</v>
      </c>
      <c r="E37" s="14">
        <f>E40+E39</f>
        <v>2137680</v>
      </c>
      <c r="F37" s="14">
        <f>F40+F39</f>
        <v>2102430</v>
      </c>
      <c r="G37" s="42">
        <f t="shared" si="1"/>
        <v>98.35101605478837</v>
      </c>
    </row>
    <row r="38" spans="1:7" s="16" customFormat="1" ht="38.25" customHeight="1">
      <c r="A38" s="86" t="s">
        <v>234</v>
      </c>
      <c r="B38" s="86"/>
      <c r="C38" s="58" t="s">
        <v>235</v>
      </c>
      <c r="D38" s="14">
        <v>0</v>
      </c>
      <c r="E38" s="14">
        <v>0</v>
      </c>
      <c r="F38" s="14">
        <v>0</v>
      </c>
      <c r="G38" s="42">
        <v>0</v>
      </c>
    </row>
    <row r="39" spans="1:7" s="16" customFormat="1" ht="84" customHeight="1">
      <c r="A39" s="84" t="s">
        <v>204</v>
      </c>
      <c r="B39" s="85"/>
      <c r="C39" s="58" t="s">
        <v>224</v>
      </c>
      <c r="D39" s="14">
        <v>1831080</v>
      </c>
      <c r="E39" s="14">
        <v>2137680</v>
      </c>
      <c r="F39" s="14">
        <v>2102430</v>
      </c>
      <c r="G39" s="42">
        <f>F39/E39%</f>
        <v>98.35101605478837</v>
      </c>
    </row>
    <row r="40" spans="1:7" s="16" customFormat="1" ht="40.5" customHeight="1">
      <c r="A40" s="86" t="s">
        <v>178</v>
      </c>
      <c r="B40" s="86"/>
      <c r="C40" s="58" t="s">
        <v>225</v>
      </c>
      <c r="D40" s="14">
        <v>0</v>
      </c>
      <c r="E40" s="14">
        <v>0</v>
      </c>
      <c r="F40" s="14">
        <v>0</v>
      </c>
      <c r="G40" s="42">
        <v>0</v>
      </c>
    </row>
    <row r="41" spans="1:7" s="47" customFormat="1" ht="18.75" customHeight="1">
      <c r="A41" s="98" t="s">
        <v>52</v>
      </c>
      <c r="B41" s="98"/>
      <c r="C41" s="68"/>
      <c r="D41" s="69">
        <f>D11+D32</f>
        <v>6763644</v>
      </c>
      <c r="E41" s="69">
        <f>E11+E32</f>
        <v>7070244</v>
      </c>
      <c r="F41" s="69">
        <f>F11+F32</f>
        <v>4913979.800000001</v>
      </c>
      <c r="G41" s="70">
        <f>F41/E41%</f>
        <v>69.50226611698268</v>
      </c>
    </row>
    <row r="42" spans="1:7" ht="18.75" customHeight="1">
      <c r="A42" s="88" t="s">
        <v>53</v>
      </c>
      <c r="B42" s="88"/>
      <c r="C42" s="60"/>
      <c r="D42" s="14"/>
      <c r="E42" s="14"/>
      <c r="F42" s="14"/>
      <c r="G42" s="42"/>
    </row>
    <row r="43" spans="1:7" ht="19.5" customHeight="1">
      <c r="A43" s="86" t="s">
        <v>163</v>
      </c>
      <c r="B43" s="86"/>
      <c r="C43" s="75" t="s">
        <v>183</v>
      </c>
      <c r="D43" s="15">
        <v>688041</v>
      </c>
      <c r="E43" s="15">
        <v>688041</v>
      </c>
      <c r="F43" s="15">
        <v>443440.51</v>
      </c>
      <c r="G43" s="72">
        <f aca="true" t="shared" si="2" ref="G43:G83">F43/E43%</f>
        <v>64.44972174623315</v>
      </c>
    </row>
    <row r="44" spans="1:7" s="36" customFormat="1" ht="18.75" customHeight="1">
      <c r="A44" s="86" t="s">
        <v>164</v>
      </c>
      <c r="B44" s="86"/>
      <c r="C44" s="75" t="s">
        <v>184</v>
      </c>
      <c r="D44" s="14">
        <v>207830</v>
      </c>
      <c r="E44" s="14">
        <v>207830</v>
      </c>
      <c r="F44" s="14">
        <v>134958.07</v>
      </c>
      <c r="G44" s="72">
        <f t="shared" si="2"/>
        <v>64.93676081412693</v>
      </c>
    </row>
    <row r="45" spans="1:7" ht="21" customHeight="1">
      <c r="A45" s="86" t="s">
        <v>163</v>
      </c>
      <c r="B45" s="86"/>
      <c r="C45" s="76" t="s">
        <v>185</v>
      </c>
      <c r="D45" s="14">
        <v>1093149</v>
      </c>
      <c r="E45" s="14">
        <v>1196354</v>
      </c>
      <c r="F45" s="14">
        <v>847188.31</v>
      </c>
      <c r="G45" s="72">
        <f t="shared" si="2"/>
        <v>70.81418292578952</v>
      </c>
    </row>
    <row r="46" spans="1:7" ht="21" customHeight="1">
      <c r="A46" s="96" t="s">
        <v>164</v>
      </c>
      <c r="B46" s="97"/>
      <c r="C46" s="76" t="s">
        <v>186</v>
      </c>
      <c r="D46" s="14">
        <v>330131</v>
      </c>
      <c r="E46" s="14">
        <v>361299</v>
      </c>
      <c r="F46" s="14">
        <v>250122.1</v>
      </c>
      <c r="G46" s="72">
        <f t="shared" si="2"/>
        <v>69.2285613854453</v>
      </c>
    </row>
    <row r="47" spans="1:7" ht="21" customHeight="1">
      <c r="A47" s="86" t="s">
        <v>165</v>
      </c>
      <c r="B47" s="86"/>
      <c r="C47" s="76" t="s">
        <v>241</v>
      </c>
      <c r="D47" s="14">
        <v>34055</v>
      </c>
      <c r="E47" s="14">
        <v>34055</v>
      </c>
      <c r="F47" s="14">
        <v>14464.08</v>
      </c>
      <c r="G47" s="72">
        <f>F47/E47%</f>
        <v>42.47270591689913</v>
      </c>
    </row>
    <row r="48" spans="1:7" ht="21" customHeight="1">
      <c r="A48" s="86" t="s">
        <v>168</v>
      </c>
      <c r="B48" s="86"/>
      <c r="C48" s="76" t="s">
        <v>187</v>
      </c>
      <c r="D48" s="14">
        <v>1000</v>
      </c>
      <c r="E48" s="14">
        <v>1000</v>
      </c>
      <c r="F48" s="14">
        <v>0</v>
      </c>
      <c r="G48" s="72">
        <f>F48/E48%</f>
        <v>0</v>
      </c>
    </row>
    <row r="49" spans="1:7" ht="21" customHeight="1">
      <c r="A49" s="86" t="s">
        <v>167</v>
      </c>
      <c r="B49" s="86"/>
      <c r="C49" s="76" t="s">
        <v>188</v>
      </c>
      <c r="D49" s="14">
        <v>9000</v>
      </c>
      <c r="E49" s="14">
        <v>9000</v>
      </c>
      <c r="F49" s="14">
        <v>0</v>
      </c>
      <c r="G49" s="72">
        <f t="shared" si="2"/>
        <v>0</v>
      </c>
    </row>
    <row r="50" spans="1:7" ht="19.5" customHeight="1">
      <c r="A50" s="86" t="s">
        <v>213</v>
      </c>
      <c r="B50" s="86"/>
      <c r="C50" s="76" t="s">
        <v>207</v>
      </c>
      <c r="D50" s="14">
        <v>405</v>
      </c>
      <c r="E50" s="14">
        <v>405</v>
      </c>
      <c r="F50" s="14">
        <v>0</v>
      </c>
      <c r="G50" s="72">
        <f t="shared" si="2"/>
        <v>0</v>
      </c>
    </row>
    <row r="51" spans="1:7" ht="19.5" customHeight="1">
      <c r="A51" s="86" t="s">
        <v>212</v>
      </c>
      <c r="B51" s="86"/>
      <c r="C51" s="76" t="s">
        <v>211</v>
      </c>
      <c r="D51" s="14">
        <v>2016</v>
      </c>
      <c r="E51" s="14">
        <v>2016</v>
      </c>
      <c r="F51" s="14">
        <v>1507.68</v>
      </c>
      <c r="G51" s="72">
        <f t="shared" si="2"/>
        <v>74.78571428571429</v>
      </c>
    </row>
    <row r="52" spans="1:7" ht="19.5" customHeight="1">
      <c r="A52" s="86" t="s">
        <v>212</v>
      </c>
      <c r="B52" s="86"/>
      <c r="C52" s="76" t="s">
        <v>214</v>
      </c>
      <c r="D52" s="14">
        <v>10000</v>
      </c>
      <c r="E52" s="14">
        <v>10000</v>
      </c>
      <c r="F52" s="14">
        <v>0</v>
      </c>
      <c r="G52" s="72">
        <f t="shared" si="2"/>
        <v>0</v>
      </c>
    </row>
    <row r="53" spans="1:7" ht="19.5" customHeight="1">
      <c r="A53" s="84" t="s">
        <v>202</v>
      </c>
      <c r="B53" s="85"/>
      <c r="C53" s="76" t="s">
        <v>242</v>
      </c>
      <c r="D53" s="14">
        <v>6005</v>
      </c>
      <c r="E53" s="14">
        <v>6005</v>
      </c>
      <c r="F53" s="14">
        <v>2030.56</v>
      </c>
      <c r="G53" s="72">
        <f t="shared" si="2"/>
        <v>33.81448792672773</v>
      </c>
    </row>
    <row r="54" spans="1:7" ht="22.5" customHeight="1">
      <c r="A54" s="84" t="s">
        <v>167</v>
      </c>
      <c r="B54" s="85"/>
      <c r="C54" s="76" t="s">
        <v>233</v>
      </c>
      <c r="D54" s="14">
        <v>20000</v>
      </c>
      <c r="E54" s="14">
        <v>20000</v>
      </c>
      <c r="F54" s="14">
        <v>6400</v>
      </c>
      <c r="G54" s="72">
        <f t="shared" si="2"/>
        <v>32</v>
      </c>
    </row>
    <row r="55" spans="1:7" ht="22.5" customHeight="1">
      <c r="A55" s="86" t="s">
        <v>209</v>
      </c>
      <c r="B55" s="86"/>
      <c r="C55" s="76" t="s">
        <v>226</v>
      </c>
      <c r="D55" s="14">
        <v>150000</v>
      </c>
      <c r="E55" s="14">
        <v>262110</v>
      </c>
      <c r="F55" s="14">
        <v>202470.22</v>
      </c>
      <c r="G55" s="72">
        <f t="shared" si="2"/>
        <v>77.24627828011141</v>
      </c>
    </row>
    <row r="56" spans="1:7" ht="36" customHeight="1">
      <c r="A56" s="84" t="s">
        <v>210</v>
      </c>
      <c r="B56" s="85"/>
      <c r="C56" s="76" t="s">
        <v>247</v>
      </c>
      <c r="D56" s="14">
        <v>0</v>
      </c>
      <c r="E56" s="14">
        <v>37890</v>
      </c>
      <c r="F56" s="14">
        <v>37890</v>
      </c>
      <c r="G56" s="72">
        <f t="shared" si="2"/>
        <v>100</v>
      </c>
    </row>
    <row r="57" spans="1:7" ht="21" customHeight="1">
      <c r="A57" s="86" t="s">
        <v>163</v>
      </c>
      <c r="B57" s="86"/>
      <c r="C57" s="76" t="s">
        <v>189</v>
      </c>
      <c r="D57" s="14">
        <v>265848</v>
      </c>
      <c r="E57" s="14">
        <v>263744.73</v>
      </c>
      <c r="F57" s="14">
        <v>180051.72</v>
      </c>
      <c r="G57" s="72">
        <f t="shared" si="2"/>
        <v>68.26741903051486</v>
      </c>
    </row>
    <row r="58" spans="1:7" ht="33.75" customHeight="1">
      <c r="A58" s="87" t="s">
        <v>249</v>
      </c>
      <c r="B58" s="87"/>
      <c r="C58" s="76" t="s">
        <v>248</v>
      </c>
      <c r="D58" s="14">
        <v>0</v>
      </c>
      <c r="E58" s="14">
        <v>2103.27</v>
      </c>
      <c r="F58" s="14">
        <v>2103.27</v>
      </c>
      <c r="G58" s="72">
        <f t="shared" si="2"/>
        <v>100</v>
      </c>
    </row>
    <row r="59" spans="1:7" ht="21" customHeight="1">
      <c r="A59" s="86" t="s">
        <v>164</v>
      </c>
      <c r="B59" s="86"/>
      <c r="C59" s="76" t="s">
        <v>190</v>
      </c>
      <c r="D59" s="14">
        <v>80066</v>
      </c>
      <c r="E59" s="14">
        <v>80066</v>
      </c>
      <c r="F59" s="14">
        <v>52865.61</v>
      </c>
      <c r="G59" s="72">
        <f t="shared" si="2"/>
        <v>66.02753977968176</v>
      </c>
    </row>
    <row r="60" spans="1:7" ht="21" customHeight="1">
      <c r="A60" s="84" t="s">
        <v>168</v>
      </c>
      <c r="B60" s="85"/>
      <c r="C60" s="76" t="s">
        <v>227</v>
      </c>
      <c r="D60" s="14">
        <v>66000</v>
      </c>
      <c r="E60" s="14">
        <v>66000</v>
      </c>
      <c r="F60" s="14">
        <v>61500</v>
      </c>
      <c r="G60" s="72">
        <f t="shared" si="2"/>
        <v>93.18181818181819</v>
      </c>
    </row>
    <row r="61" spans="1:7" ht="21" customHeight="1">
      <c r="A61" s="84" t="s">
        <v>200</v>
      </c>
      <c r="B61" s="85"/>
      <c r="C61" s="76" t="s">
        <v>228</v>
      </c>
      <c r="D61" s="14">
        <v>326000</v>
      </c>
      <c r="E61" s="14">
        <v>313050</v>
      </c>
      <c r="F61" s="14">
        <v>0</v>
      </c>
      <c r="G61" s="72">
        <f t="shared" si="2"/>
        <v>0</v>
      </c>
    </row>
    <row r="62" spans="1:7" ht="41.25" customHeight="1">
      <c r="A62" s="84" t="s">
        <v>210</v>
      </c>
      <c r="B62" s="85"/>
      <c r="C62" s="76" t="s">
        <v>250</v>
      </c>
      <c r="D62" s="14">
        <v>0</v>
      </c>
      <c r="E62" s="14">
        <v>12950</v>
      </c>
      <c r="F62" s="14">
        <v>12950</v>
      </c>
      <c r="G62" s="72">
        <f t="shared" si="2"/>
        <v>100</v>
      </c>
    </row>
    <row r="63" spans="1:7" ht="18" customHeight="1">
      <c r="A63" s="84" t="s">
        <v>168</v>
      </c>
      <c r="B63" s="85"/>
      <c r="C63" s="76" t="s">
        <v>254</v>
      </c>
      <c r="D63" s="14">
        <v>0</v>
      </c>
      <c r="E63" s="14">
        <v>165600</v>
      </c>
      <c r="F63" s="14">
        <v>0</v>
      </c>
      <c r="G63" s="72">
        <f t="shared" si="2"/>
        <v>0</v>
      </c>
    </row>
    <row r="64" spans="1:7" ht="21" customHeight="1">
      <c r="A64" s="84" t="s">
        <v>229</v>
      </c>
      <c r="B64" s="85"/>
      <c r="C64" s="76" t="s">
        <v>230</v>
      </c>
      <c r="D64" s="14">
        <v>5000</v>
      </c>
      <c r="E64" s="14">
        <v>5000</v>
      </c>
      <c r="F64" s="14">
        <v>0</v>
      </c>
      <c r="G64" s="72">
        <f t="shared" si="2"/>
        <v>0</v>
      </c>
    </row>
    <row r="65" spans="1:7" ht="21" customHeight="1">
      <c r="A65" s="86" t="s">
        <v>168</v>
      </c>
      <c r="B65" s="86"/>
      <c r="C65" s="76" t="s">
        <v>246</v>
      </c>
      <c r="D65" s="14">
        <v>1831080</v>
      </c>
      <c r="E65" s="14">
        <v>1831080</v>
      </c>
      <c r="F65" s="14">
        <v>1829536</v>
      </c>
      <c r="G65" s="72">
        <f t="shared" si="2"/>
        <v>99.91567817899819</v>
      </c>
    </row>
    <row r="66" spans="1:7" ht="19.5" customHeight="1">
      <c r="A66" s="84" t="s">
        <v>168</v>
      </c>
      <c r="B66" s="85"/>
      <c r="C66" s="76" t="s">
        <v>196</v>
      </c>
      <c r="D66" s="14">
        <v>170561</v>
      </c>
      <c r="E66" s="14">
        <v>557094</v>
      </c>
      <c r="F66" s="14">
        <v>399646.57</v>
      </c>
      <c r="G66" s="72">
        <f t="shared" si="2"/>
        <v>71.73772648780997</v>
      </c>
    </row>
    <row r="67" spans="1:7" ht="19.5" customHeight="1">
      <c r="A67" s="84" t="s">
        <v>200</v>
      </c>
      <c r="B67" s="85"/>
      <c r="C67" s="76" t="s">
        <v>201</v>
      </c>
      <c r="D67" s="14">
        <v>50000</v>
      </c>
      <c r="E67" s="14">
        <v>200000</v>
      </c>
      <c r="F67" s="14">
        <v>0</v>
      </c>
      <c r="G67" s="72">
        <f t="shared" si="2"/>
        <v>0</v>
      </c>
    </row>
    <row r="68" spans="1:7" ht="38.25" customHeight="1">
      <c r="A68" s="84" t="s">
        <v>210</v>
      </c>
      <c r="B68" s="85"/>
      <c r="C68" s="76" t="s">
        <v>215</v>
      </c>
      <c r="D68" s="14">
        <v>15000</v>
      </c>
      <c r="E68" s="14">
        <v>14999</v>
      </c>
      <c r="F68" s="14">
        <v>0</v>
      </c>
      <c r="G68" s="72">
        <f t="shared" si="2"/>
        <v>0</v>
      </c>
    </row>
    <row r="69" spans="1:7" ht="22.5" customHeight="1">
      <c r="A69" s="84" t="s">
        <v>168</v>
      </c>
      <c r="B69" s="85"/>
      <c r="C69" s="76" t="s">
        <v>255</v>
      </c>
      <c r="D69" s="14">
        <v>0</v>
      </c>
      <c r="E69" s="14">
        <v>141000</v>
      </c>
      <c r="F69" s="14">
        <v>105750</v>
      </c>
      <c r="G69" s="72">
        <f t="shared" si="2"/>
        <v>75</v>
      </c>
    </row>
    <row r="70" spans="1:7" ht="21" customHeight="1">
      <c r="A70" s="86" t="s">
        <v>165</v>
      </c>
      <c r="B70" s="86"/>
      <c r="C70" s="76" t="s">
        <v>197</v>
      </c>
      <c r="D70" s="14">
        <v>58370</v>
      </c>
      <c r="E70" s="14">
        <v>58370</v>
      </c>
      <c r="F70" s="14">
        <v>9140.37</v>
      </c>
      <c r="G70" s="72">
        <f t="shared" si="2"/>
        <v>15.65936268631146</v>
      </c>
    </row>
    <row r="71" spans="1:7" ht="21" customHeight="1">
      <c r="A71" s="84" t="s">
        <v>231</v>
      </c>
      <c r="B71" s="85"/>
      <c r="C71" s="76" t="s">
        <v>232</v>
      </c>
      <c r="D71" s="14">
        <v>24000</v>
      </c>
      <c r="E71" s="14">
        <v>24000</v>
      </c>
      <c r="F71" s="14">
        <v>0</v>
      </c>
      <c r="G71" s="72">
        <f t="shared" si="2"/>
        <v>0</v>
      </c>
    </row>
    <row r="72" spans="1:7" ht="21" customHeight="1">
      <c r="A72" s="84" t="s">
        <v>202</v>
      </c>
      <c r="B72" s="85"/>
      <c r="C72" s="76" t="s">
        <v>203</v>
      </c>
      <c r="D72" s="14">
        <v>384735</v>
      </c>
      <c r="E72" s="14">
        <v>384735</v>
      </c>
      <c r="F72" s="14">
        <v>250799.89</v>
      </c>
      <c r="G72" s="72">
        <f t="shared" si="2"/>
        <v>65.18769802591395</v>
      </c>
    </row>
    <row r="73" spans="1:7" ht="21" customHeight="1">
      <c r="A73" s="96" t="s">
        <v>168</v>
      </c>
      <c r="B73" s="97"/>
      <c r="C73" s="76" t="s">
        <v>198</v>
      </c>
      <c r="D73" s="14">
        <v>359352</v>
      </c>
      <c r="E73" s="14">
        <v>359352</v>
      </c>
      <c r="F73" s="14">
        <v>296852.51</v>
      </c>
      <c r="G73" s="72">
        <f t="shared" si="2"/>
        <v>82.60772445958281</v>
      </c>
    </row>
    <row r="74" spans="1:7" ht="21" customHeight="1">
      <c r="A74" s="84" t="s">
        <v>167</v>
      </c>
      <c r="B74" s="85"/>
      <c r="C74" s="76" t="s">
        <v>199</v>
      </c>
      <c r="D74" s="14">
        <v>40000</v>
      </c>
      <c r="E74" s="14">
        <v>40000</v>
      </c>
      <c r="F74" s="14">
        <v>33816</v>
      </c>
      <c r="G74" s="72">
        <f t="shared" si="2"/>
        <v>84.54</v>
      </c>
    </row>
    <row r="75" spans="1:7" ht="22.5" customHeight="1">
      <c r="A75" s="84" t="s">
        <v>200</v>
      </c>
      <c r="B75" s="85"/>
      <c r="C75" s="76" t="s">
        <v>243</v>
      </c>
      <c r="D75" s="14">
        <v>0</v>
      </c>
      <c r="E75" s="14">
        <v>77000</v>
      </c>
      <c r="F75" s="14">
        <v>76590</v>
      </c>
      <c r="G75" s="72">
        <f t="shared" si="2"/>
        <v>99.46753246753246</v>
      </c>
    </row>
    <row r="76" spans="1:7" ht="21.75" customHeight="1">
      <c r="A76" s="86" t="s">
        <v>209</v>
      </c>
      <c r="B76" s="86"/>
      <c r="C76" s="76" t="s">
        <v>218</v>
      </c>
      <c r="D76" s="14">
        <v>190000</v>
      </c>
      <c r="E76" s="14">
        <v>266400</v>
      </c>
      <c r="F76" s="14">
        <v>81532.37</v>
      </c>
      <c r="G76" s="72">
        <f t="shared" si="2"/>
        <v>30.60524399399399</v>
      </c>
    </row>
    <row r="77" spans="1:7" ht="36.75" customHeight="1">
      <c r="A77" s="84" t="s">
        <v>210</v>
      </c>
      <c r="B77" s="85"/>
      <c r="C77" s="76" t="s">
        <v>216</v>
      </c>
      <c r="D77" s="14">
        <v>35000</v>
      </c>
      <c r="E77" s="14">
        <v>41600</v>
      </c>
      <c r="F77" s="14">
        <v>41525</v>
      </c>
      <c r="G77" s="72">
        <f t="shared" si="2"/>
        <v>99.81971153846153</v>
      </c>
    </row>
    <row r="78" spans="1:7" ht="20.25" customHeight="1">
      <c r="A78" s="84" t="s">
        <v>202</v>
      </c>
      <c r="B78" s="85"/>
      <c r="C78" s="76" t="s">
        <v>240</v>
      </c>
      <c r="D78" s="14">
        <v>150000</v>
      </c>
      <c r="E78" s="14">
        <v>340000</v>
      </c>
      <c r="F78" s="14">
        <v>324180.15</v>
      </c>
      <c r="G78" s="72">
        <f t="shared" si="2"/>
        <v>95.34710294117647</v>
      </c>
    </row>
    <row r="79" spans="1:7" ht="21" customHeight="1">
      <c r="A79" s="96" t="s">
        <v>213</v>
      </c>
      <c r="B79" s="97"/>
      <c r="C79" s="76" t="s">
        <v>208</v>
      </c>
      <c r="D79" s="14">
        <v>1000</v>
      </c>
      <c r="E79" s="14">
        <v>1000</v>
      </c>
      <c r="F79" s="14">
        <v>0</v>
      </c>
      <c r="G79" s="72">
        <f t="shared" si="2"/>
        <v>0</v>
      </c>
    </row>
    <row r="80" spans="1:7" ht="21" customHeight="1">
      <c r="A80" s="96" t="s">
        <v>168</v>
      </c>
      <c r="B80" s="97"/>
      <c r="C80" s="76" t="s">
        <v>217</v>
      </c>
      <c r="D80" s="14">
        <v>100000</v>
      </c>
      <c r="E80" s="14">
        <v>100000</v>
      </c>
      <c r="F80" s="14">
        <v>0</v>
      </c>
      <c r="G80" s="72">
        <f t="shared" si="2"/>
        <v>0</v>
      </c>
    </row>
    <row r="81" spans="1:7" ht="21" customHeight="1">
      <c r="A81" s="86" t="s">
        <v>167</v>
      </c>
      <c r="B81" s="86"/>
      <c r="C81" s="76" t="s">
        <v>191</v>
      </c>
      <c r="D81" s="14">
        <v>35000</v>
      </c>
      <c r="E81" s="14">
        <v>35000</v>
      </c>
      <c r="F81" s="14">
        <v>0</v>
      </c>
      <c r="G81" s="72">
        <f t="shared" si="2"/>
        <v>0</v>
      </c>
    </row>
    <row r="82" spans="1:7" ht="37.5" customHeight="1">
      <c r="A82" s="86" t="s">
        <v>194</v>
      </c>
      <c r="B82" s="86"/>
      <c r="C82" s="76" t="s">
        <v>195</v>
      </c>
      <c r="D82" s="14">
        <v>25000</v>
      </c>
      <c r="E82" s="14">
        <v>25000</v>
      </c>
      <c r="F82" s="14">
        <v>0</v>
      </c>
      <c r="G82" s="72">
        <f t="shared" si="2"/>
        <v>0</v>
      </c>
    </row>
    <row r="83" spans="1:7" s="49" customFormat="1" ht="17.25" customHeight="1">
      <c r="A83" s="88" t="s">
        <v>31</v>
      </c>
      <c r="B83" s="88"/>
      <c r="C83" s="37"/>
      <c r="D83" s="35">
        <f>SUM(D43:D82)</f>
        <v>6763644</v>
      </c>
      <c r="E83" s="35">
        <f>SUM(E43:E82)</f>
        <v>8241149</v>
      </c>
      <c r="F83" s="35">
        <f>SUM(F43:F82)</f>
        <v>5699310.99</v>
      </c>
      <c r="G83" s="71">
        <f t="shared" si="2"/>
        <v>69.1567521713295</v>
      </c>
    </row>
    <row r="84" spans="1:7" s="49" customFormat="1" ht="17.25" customHeight="1">
      <c r="A84" s="88" t="s">
        <v>2</v>
      </c>
      <c r="B84" s="88"/>
      <c r="C84" s="37"/>
      <c r="D84" s="35">
        <f>D41-D83</f>
        <v>0</v>
      </c>
      <c r="E84" s="35">
        <f>-E41+E83</f>
        <v>1170905</v>
      </c>
      <c r="F84" s="35">
        <f>-F41+F83</f>
        <v>785331.1899999995</v>
      </c>
      <c r="G84" s="41"/>
    </row>
    <row r="85" spans="1:7" ht="21.75" customHeight="1" hidden="1">
      <c r="A85" s="5"/>
      <c r="B85" s="105" t="s">
        <v>57</v>
      </c>
      <c r="C85" s="105"/>
      <c r="D85" s="77">
        <f>SUM(D43:D83)</f>
        <v>13527288</v>
      </c>
      <c r="E85" s="13"/>
      <c r="F85" s="13"/>
      <c r="G85" s="43"/>
    </row>
    <row r="86" spans="1:7" ht="39" customHeight="1" hidden="1">
      <c r="A86" s="5"/>
      <c r="B86" s="105" t="s">
        <v>58</v>
      </c>
      <c r="C86" s="105"/>
      <c r="D86" s="12"/>
      <c r="E86" s="13"/>
      <c r="F86" s="13"/>
      <c r="G86" s="43"/>
    </row>
    <row r="87" spans="1:7" ht="23.25" customHeight="1" hidden="1">
      <c r="A87" s="5"/>
      <c r="B87" s="105" t="s">
        <v>59</v>
      </c>
      <c r="C87" s="105"/>
      <c r="D87" s="12"/>
      <c r="E87" s="13"/>
      <c r="F87" s="13"/>
      <c r="G87" s="43"/>
    </row>
    <row r="88" spans="1:7" ht="18" customHeight="1" hidden="1">
      <c r="A88" s="5"/>
      <c r="B88" s="105" t="s">
        <v>60</v>
      </c>
      <c r="C88" s="105"/>
      <c r="D88" s="12"/>
      <c r="E88" s="13"/>
      <c r="F88" s="13"/>
      <c r="G88" s="43"/>
    </row>
    <row r="89" spans="1:7" ht="24" customHeight="1" hidden="1">
      <c r="A89" s="5"/>
      <c r="B89" s="105"/>
      <c r="C89" s="105"/>
      <c r="D89" s="12"/>
      <c r="E89" s="13"/>
      <c r="F89" s="13"/>
      <c r="G89" s="43"/>
    </row>
    <row r="90" spans="1:7" ht="12.75" customHeight="1" hidden="1">
      <c r="A90" s="3"/>
      <c r="B90" s="3"/>
      <c r="C90" s="61"/>
      <c r="D90" s="12"/>
      <c r="E90" s="13"/>
      <c r="F90" s="13"/>
      <c r="G90" s="43"/>
    </row>
    <row r="91" spans="1:7" ht="12.75" customHeight="1" hidden="1">
      <c r="A91" s="3"/>
      <c r="B91" s="3"/>
      <c r="C91" s="61"/>
      <c r="D91" s="12"/>
      <c r="E91" s="13"/>
      <c r="F91" s="13"/>
      <c r="G91" s="43"/>
    </row>
    <row r="92" spans="1:7" ht="12.75" customHeight="1" hidden="1">
      <c r="A92" s="5"/>
      <c r="B92" s="106"/>
      <c r="C92" s="106"/>
      <c r="D92" s="12"/>
      <c r="E92" s="13"/>
      <c r="F92" s="13"/>
      <c r="G92" s="43"/>
    </row>
    <row r="93" spans="1:7" ht="12.75" customHeight="1" hidden="1">
      <c r="A93" s="7"/>
      <c r="B93" s="105"/>
      <c r="C93" s="105"/>
      <c r="D93" s="12"/>
      <c r="E93" s="13"/>
      <c r="F93" s="13"/>
      <c r="G93" s="43"/>
    </row>
    <row r="94" spans="1:7" ht="0.75" customHeight="1" hidden="1">
      <c r="A94" s="8"/>
      <c r="B94" s="105"/>
      <c r="C94" s="105"/>
      <c r="D94" s="12"/>
      <c r="E94" s="13"/>
      <c r="F94" s="13"/>
      <c r="G94" s="43"/>
    </row>
    <row r="95" spans="1:7" ht="18.75" customHeight="1" hidden="1">
      <c r="A95" s="8"/>
      <c r="B95" s="109" t="s">
        <v>61</v>
      </c>
      <c r="C95" s="109"/>
      <c r="D95" s="12"/>
      <c r="E95" s="13"/>
      <c r="F95" s="13"/>
      <c r="G95" s="43"/>
    </row>
    <row r="96" spans="1:7" ht="12.75" customHeight="1" hidden="1">
      <c r="A96" s="18" t="s">
        <v>87</v>
      </c>
      <c r="B96" s="19" t="s">
        <v>106</v>
      </c>
      <c r="C96" s="62"/>
      <c r="D96" s="12"/>
      <c r="E96" s="13"/>
      <c r="F96" s="13"/>
      <c r="G96" s="43"/>
    </row>
    <row r="97" spans="1:7" ht="12.75" customHeight="1" hidden="1">
      <c r="A97" s="9" t="s">
        <v>7</v>
      </c>
      <c r="B97" s="4" t="s">
        <v>107</v>
      </c>
      <c r="C97" s="63"/>
      <c r="D97" s="12"/>
      <c r="E97" s="13"/>
      <c r="F97" s="13"/>
      <c r="G97" s="43"/>
    </row>
    <row r="98" spans="1:7" ht="12.75" customHeight="1" hidden="1">
      <c r="A98" s="9" t="s">
        <v>144</v>
      </c>
      <c r="B98" s="4" t="s">
        <v>49</v>
      </c>
      <c r="C98" s="61"/>
      <c r="D98" s="12"/>
      <c r="E98" s="13"/>
      <c r="F98" s="13"/>
      <c r="G98" s="43"/>
    </row>
    <row r="99" spans="1:7" ht="15" customHeight="1" hidden="1">
      <c r="A99" s="9"/>
      <c r="B99" s="4"/>
      <c r="C99" s="61"/>
      <c r="D99" s="12"/>
      <c r="E99" s="13"/>
      <c r="F99" s="13"/>
      <c r="G99" s="43"/>
    </row>
    <row r="100" spans="1:7" ht="15" customHeight="1" hidden="1">
      <c r="A100" s="3"/>
      <c r="B100" s="110"/>
      <c r="C100" s="111"/>
      <c r="D100" s="12"/>
      <c r="E100" s="13"/>
      <c r="F100" s="13"/>
      <c r="G100" s="43"/>
    </row>
    <row r="101" spans="1:7" ht="14.25" customHeight="1" hidden="1">
      <c r="A101" s="3"/>
      <c r="B101" s="110"/>
      <c r="C101" s="111"/>
      <c r="D101" s="12"/>
      <c r="E101" s="13"/>
      <c r="F101" s="13"/>
      <c r="G101" s="43"/>
    </row>
    <row r="102" spans="3:7" ht="14.25" customHeight="1" hidden="1">
      <c r="C102" s="61"/>
      <c r="D102" s="12"/>
      <c r="E102" s="13"/>
      <c r="F102" s="13"/>
      <c r="G102" s="43"/>
    </row>
    <row r="103" spans="3:7" ht="18" hidden="1">
      <c r="C103" s="61"/>
      <c r="D103" s="12"/>
      <c r="E103" s="13"/>
      <c r="F103" s="13"/>
      <c r="G103" s="43"/>
    </row>
    <row r="104" spans="3:7" ht="18" hidden="1">
      <c r="C104" s="61"/>
      <c r="D104" s="12"/>
      <c r="E104" s="13"/>
      <c r="F104" s="13"/>
      <c r="G104" s="43"/>
    </row>
    <row r="105" spans="1:7" ht="37.5" customHeight="1" hidden="1">
      <c r="A105" s="20" t="s">
        <v>6</v>
      </c>
      <c r="B105" s="21" t="s">
        <v>125</v>
      </c>
      <c r="C105" s="65"/>
      <c r="D105" s="12"/>
      <c r="E105" s="13"/>
      <c r="F105" s="13"/>
      <c r="G105" s="43"/>
    </row>
    <row r="106" spans="1:7" ht="18.75" customHeight="1" hidden="1">
      <c r="A106" s="20" t="s">
        <v>139</v>
      </c>
      <c r="B106" s="103" t="s">
        <v>15</v>
      </c>
      <c r="C106" s="104"/>
      <c r="D106" s="12"/>
      <c r="E106" s="13"/>
      <c r="F106" s="13"/>
      <c r="G106" s="43"/>
    </row>
    <row r="107" spans="1:7" ht="18.75" customHeight="1" hidden="1">
      <c r="A107" s="20" t="s">
        <v>64</v>
      </c>
      <c r="B107" s="103" t="s">
        <v>33</v>
      </c>
      <c r="C107" s="104"/>
      <c r="D107" s="12"/>
      <c r="E107" s="13"/>
      <c r="F107" s="13"/>
      <c r="G107" s="43"/>
    </row>
    <row r="108" spans="1:7" ht="27.75" customHeight="1" hidden="1">
      <c r="A108" s="20" t="s">
        <v>132</v>
      </c>
      <c r="B108" s="103" t="s">
        <v>3</v>
      </c>
      <c r="C108" s="104"/>
      <c r="D108" s="12"/>
      <c r="E108" s="13"/>
      <c r="F108" s="13"/>
      <c r="G108" s="43"/>
    </row>
    <row r="109" spans="1:7" ht="18.75" customHeight="1" hidden="1">
      <c r="A109" s="20" t="s">
        <v>63</v>
      </c>
      <c r="B109" s="103" t="s">
        <v>105</v>
      </c>
      <c r="C109" s="104"/>
      <c r="D109" s="12"/>
      <c r="E109" s="13"/>
      <c r="F109" s="13"/>
      <c r="G109" s="43"/>
    </row>
    <row r="110" spans="1:7" ht="18.75" customHeight="1" hidden="1">
      <c r="A110" s="20" t="s">
        <v>87</v>
      </c>
      <c r="B110" s="103" t="s">
        <v>106</v>
      </c>
      <c r="C110" s="104"/>
      <c r="D110" s="12"/>
      <c r="E110" s="13"/>
      <c r="F110" s="13"/>
      <c r="G110" s="43"/>
    </row>
    <row r="111" spans="1:7" ht="21.75" customHeight="1" hidden="1">
      <c r="A111" s="20" t="s">
        <v>7</v>
      </c>
      <c r="B111" s="103" t="s">
        <v>107</v>
      </c>
      <c r="C111" s="104"/>
      <c r="D111" s="12"/>
      <c r="E111" s="13"/>
      <c r="F111" s="13"/>
      <c r="G111" s="43"/>
    </row>
    <row r="112" spans="1:7" ht="17.25" customHeight="1" hidden="1">
      <c r="A112" s="20" t="s">
        <v>144</v>
      </c>
      <c r="B112" s="103" t="s">
        <v>49</v>
      </c>
      <c r="C112" s="104"/>
      <c r="D112" s="12"/>
      <c r="E112" s="13"/>
      <c r="F112" s="13"/>
      <c r="G112" s="43"/>
    </row>
    <row r="113" spans="1:7" ht="18" hidden="1">
      <c r="A113" s="20" t="s">
        <v>62</v>
      </c>
      <c r="B113" s="103" t="s">
        <v>108</v>
      </c>
      <c r="C113" s="104"/>
      <c r="D113" s="12"/>
      <c r="E113" s="13"/>
      <c r="F113" s="13"/>
      <c r="G113" s="43"/>
    </row>
    <row r="114" spans="4:7" ht="18" hidden="1">
      <c r="D114" s="12"/>
      <c r="E114" s="13"/>
      <c r="F114" s="13"/>
      <c r="G114" s="43"/>
    </row>
    <row r="115" spans="4:7" ht="26.25" customHeight="1" hidden="1">
      <c r="D115" s="12"/>
      <c r="E115" s="13"/>
      <c r="F115" s="13"/>
      <c r="G115" s="43"/>
    </row>
    <row r="116" spans="1:7" ht="17.25" customHeight="1" hidden="1">
      <c r="A116" s="20" t="s">
        <v>81</v>
      </c>
      <c r="B116" s="122" t="s">
        <v>51</v>
      </c>
      <c r="C116" s="123"/>
      <c r="D116" s="12"/>
      <c r="E116" s="13"/>
      <c r="F116" s="13"/>
      <c r="G116" s="43"/>
    </row>
    <row r="117" spans="1:7" ht="37.5" customHeight="1" hidden="1">
      <c r="A117" s="9" t="s">
        <v>48</v>
      </c>
      <c r="B117" s="17" t="s">
        <v>109</v>
      </c>
      <c r="D117" s="12"/>
      <c r="E117" s="13"/>
      <c r="F117" s="13"/>
      <c r="G117" s="43"/>
    </row>
    <row r="118" spans="1:7" ht="18" hidden="1">
      <c r="A118" s="20"/>
      <c r="B118" s="21"/>
      <c r="D118" s="12"/>
      <c r="E118" s="13"/>
      <c r="F118" s="13"/>
      <c r="G118" s="43"/>
    </row>
    <row r="119" spans="1:7" ht="18.75" customHeight="1" hidden="1">
      <c r="A119" s="20" t="s">
        <v>145</v>
      </c>
      <c r="B119" s="101" t="s">
        <v>112</v>
      </c>
      <c r="C119" s="102"/>
      <c r="D119" s="12"/>
      <c r="E119" s="13"/>
      <c r="F119" s="13"/>
      <c r="G119" s="43"/>
    </row>
    <row r="120" spans="1:7" ht="26.25" customHeight="1" hidden="1">
      <c r="A120" s="9" t="s">
        <v>113</v>
      </c>
      <c r="B120" s="4" t="s">
        <v>110</v>
      </c>
      <c r="C120" s="65"/>
      <c r="D120" s="12"/>
      <c r="E120" s="13"/>
      <c r="F120" s="13"/>
      <c r="G120" s="43"/>
    </row>
    <row r="121" spans="1:7" ht="18.75" customHeight="1" hidden="1">
      <c r="A121" s="9" t="s">
        <v>114</v>
      </c>
      <c r="B121" s="4" t="s">
        <v>82</v>
      </c>
      <c r="D121" s="12"/>
      <c r="E121" s="13"/>
      <c r="F121" s="13"/>
      <c r="G121" s="43"/>
    </row>
    <row r="122" spans="1:7" ht="75" customHeight="1" hidden="1">
      <c r="A122" s="9" t="s">
        <v>25</v>
      </c>
      <c r="B122" s="4" t="s">
        <v>111</v>
      </c>
      <c r="D122" s="12"/>
      <c r="E122" s="13"/>
      <c r="F122" s="13"/>
      <c r="G122" s="43"/>
    </row>
    <row r="123" spans="1:7" ht="36" hidden="1">
      <c r="A123" s="9" t="s">
        <v>67</v>
      </c>
      <c r="B123" s="4" t="s">
        <v>70</v>
      </c>
      <c r="D123" s="12"/>
      <c r="E123" s="13"/>
      <c r="F123" s="13"/>
      <c r="G123" s="43"/>
    </row>
    <row r="124" spans="1:7" ht="12.75" customHeight="1" hidden="1">
      <c r="A124" s="9" t="s">
        <v>115</v>
      </c>
      <c r="B124" s="4" t="s">
        <v>71</v>
      </c>
      <c r="D124" s="12"/>
      <c r="E124" s="13"/>
      <c r="F124" s="13"/>
      <c r="G124" s="43"/>
    </row>
    <row r="125" spans="1:7" ht="24" customHeight="1" hidden="1">
      <c r="A125" s="9"/>
      <c r="B125" s="4"/>
      <c r="D125" s="12"/>
      <c r="E125" s="13"/>
      <c r="F125" s="13"/>
      <c r="G125" s="43"/>
    </row>
    <row r="126" spans="1:7" ht="13.5" customHeight="1" hidden="1">
      <c r="A126" s="20" t="s">
        <v>97</v>
      </c>
      <c r="B126" s="99" t="s">
        <v>35</v>
      </c>
      <c r="C126" s="100"/>
      <c r="D126" s="12"/>
      <c r="E126" s="13"/>
      <c r="F126" s="13"/>
      <c r="G126" s="43"/>
    </row>
    <row r="127" spans="1:7" ht="27.75" customHeight="1" hidden="1">
      <c r="A127" s="9" t="s">
        <v>98</v>
      </c>
      <c r="B127" s="4" t="s">
        <v>116</v>
      </c>
      <c r="D127" s="12"/>
      <c r="E127" s="13"/>
      <c r="F127" s="13"/>
      <c r="G127" s="43"/>
    </row>
    <row r="128" spans="1:7" ht="15" customHeight="1" hidden="1">
      <c r="A128" s="9" t="s">
        <v>117</v>
      </c>
      <c r="B128" s="4" t="s">
        <v>118</v>
      </c>
      <c r="D128" s="12"/>
      <c r="E128" s="13"/>
      <c r="F128" s="13"/>
      <c r="G128" s="43"/>
    </row>
    <row r="129" spans="1:7" ht="26.25" customHeight="1" hidden="1">
      <c r="A129" s="9" t="s">
        <v>99</v>
      </c>
      <c r="B129" s="4" t="s">
        <v>16</v>
      </c>
      <c r="D129" s="12"/>
      <c r="E129" s="13"/>
      <c r="F129" s="13"/>
      <c r="G129" s="43"/>
    </row>
    <row r="130" spans="1:7" ht="18.75" customHeight="1" hidden="1">
      <c r="A130" s="9" t="s">
        <v>119</v>
      </c>
      <c r="B130" s="4" t="s">
        <v>120</v>
      </c>
      <c r="C130" s="65"/>
      <c r="D130" s="12"/>
      <c r="E130" s="13"/>
      <c r="F130" s="13"/>
      <c r="G130" s="43"/>
    </row>
    <row r="131" spans="1:7" ht="18.75" customHeight="1" hidden="1">
      <c r="A131" s="9" t="s">
        <v>27</v>
      </c>
      <c r="B131" s="4" t="s">
        <v>143</v>
      </c>
      <c r="D131" s="12"/>
      <c r="E131" s="13"/>
      <c r="F131" s="13"/>
      <c r="G131" s="43"/>
    </row>
    <row r="132" spans="1:7" ht="18.75" customHeight="1" hidden="1">
      <c r="A132" s="9" t="s">
        <v>100</v>
      </c>
      <c r="B132" s="4" t="s">
        <v>84</v>
      </c>
      <c r="D132" s="12"/>
      <c r="E132" s="13"/>
      <c r="F132" s="13"/>
      <c r="G132" s="43"/>
    </row>
    <row r="133" spans="1:7" ht="18.75" customHeight="1" hidden="1">
      <c r="A133" s="9" t="s">
        <v>50</v>
      </c>
      <c r="B133" s="4" t="s">
        <v>28</v>
      </c>
      <c r="D133" s="12"/>
      <c r="E133" s="13"/>
      <c r="F133" s="13"/>
      <c r="G133" s="43"/>
    </row>
    <row r="134" spans="1:7" ht="17.25" customHeight="1" hidden="1">
      <c r="A134" s="9" t="s">
        <v>101</v>
      </c>
      <c r="B134" s="19" t="s">
        <v>29</v>
      </c>
      <c r="D134" s="12"/>
      <c r="E134" s="13"/>
      <c r="F134" s="13"/>
      <c r="G134" s="43"/>
    </row>
    <row r="135" spans="1:7" ht="39" customHeight="1" hidden="1">
      <c r="A135" s="9"/>
      <c r="B135" s="19"/>
      <c r="C135" s="65"/>
      <c r="D135" s="12"/>
      <c r="E135" s="13"/>
      <c r="F135" s="13"/>
      <c r="G135" s="43"/>
    </row>
    <row r="136" spans="1:7" ht="12" customHeight="1" hidden="1">
      <c r="A136" s="9"/>
      <c r="B136" s="19"/>
      <c r="C136" s="65"/>
      <c r="D136" s="12"/>
      <c r="E136" s="13"/>
      <c r="F136" s="13"/>
      <c r="G136" s="43"/>
    </row>
    <row r="137" spans="1:7" ht="27" customHeight="1" hidden="1">
      <c r="A137" s="9"/>
      <c r="B137" s="19"/>
      <c r="D137" s="12"/>
      <c r="E137" s="13"/>
      <c r="F137" s="13"/>
      <c r="G137" s="43"/>
    </row>
    <row r="138" spans="1:7" ht="14.25" customHeight="1" hidden="1">
      <c r="A138" s="9"/>
      <c r="B138" s="19"/>
      <c r="D138" s="12"/>
      <c r="E138" s="13"/>
      <c r="F138" s="13"/>
      <c r="G138" s="43"/>
    </row>
    <row r="139" spans="1:7" ht="25.5" customHeight="1" hidden="1">
      <c r="A139" s="22" t="s">
        <v>123</v>
      </c>
      <c r="B139" s="124" t="s">
        <v>121</v>
      </c>
      <c r="C139" s="125"/>
      <c r="D139" s="12"/>
      <c r="E139" s="13"/>
      <c r="F139" s="13"/>
      <c r="G139" s="43"/>
    </row>
    <row r="140" spans="1:7" ht="24" customHeight="1" hidden="1">
      <c r="A140" s="23" t="s">
        <v>122</v>
      </c>
      <c r="B140" s="4" t="s">
        <v>30</v>
      </c>
      <c r="C140" s="65"/>
      <c r="D140" s="12"/>
      <c r="E140" s="13"/>
      <c r="F140" s="13"/>
      <c r="G140" s="43"/>
    </row>
    <row r="141" spans="1:7" ht="15.75" customHeight="1" hidden="1">
      <c r="A141" s="23" t="s">
        <v>72</v>
      </c>
      <c r="B141" s="4" t="s">
        <v>65</v>
      </c>
      <c r="D141" s="12"/>
      <c r="E141" s="13"/>
      <c r="F141" s="13"/>
      <c r="G141" s="43"/>
    </row>
    <row r="142" spans="1:7" ht="15.75" customHeight="1" hidden="1">
      <c r="A142" s="23" t="s">
        <v>102</v>
      </c>
      <c r="B142" s="120" t="s">
        <v>14</v>
      </c>
      <c r="C142" s="121"/>
      <c r="D142" s="12"/>
      <c r="E142" s="13"/>
      <c r="F142" s="13"/>
      <c r="G142" s="43"/>
    </row>
    <row r="143" spans="1:7" ht="15.75" customHeight="1" hidden="1">
      <c r="A143" s="23"/>
      <c r="B143" s="4"/>
      <c r="D143" s="12"/>
      <c r="E143" s="13"/>
      <c r="F143" s="13"/>
      <c r="G143" s="43"/>
    </row>
    <row r="144" spans="1:7" ht="12.75" customHeight="1" hidden="1">
      <c r="A144" s="23"/>
      <c r="B144" s="4"/>
      <c r="D144" s="12"/>
      <c r="E144" s="13"/>
      <c r="F144" s="13"/>
      <c r="G144" s="43"/>
    </row>
    <row r="145" spans="1:7" ht="15" customHeight="1" hidden="1">
      <c r="A145" s="22"/>
      <c r="B145" s="21"/>
      <c r="C145" s="65"/>
      <c r="D145" s="12"/>
      <c r="E145" s="13"/>
      <c r="F145" s="13"/>
      <c r="G145" s="43"/>
    </row>
    <row r="146" spans="1:7" ht="28.5" customHeight="1" hidden="1">
      <c r="A146" s="22" t="s">
        <v>45</v>
      </c>
      <c r="B146" s="24" t="s">
        <v>46</v>
      </c>
      <c r="D146" s="12"/>
      <c r="E146" s="13"/>
      <c r="F146" s="13"/>
      <c r="G146" s="43"/>
    </row>
    <row r="147" spans="1:7" ht="15.75" customHeight="1" hidden="1">
      <c r="A147" s="23" t="s">
        <v>38</v>
      </c>
      <c r="B147" s="103" t="s">
        <v>22</v>
      </c>
      <c r="C147" s="104"/>
      <c r="D147" s="12"/>
      <c r="E147" s="13"/>
      <c r="F147" s="13"/>
      <c r="G147" s="43"/>
    </row>
    <row r="148" spans="1:7" ht="40.5" customHeight="1" hidden="1">
      <c r="A148" s="23" t="s">
        <v>21</v>
      </c>
      <c r="B148" s="103" t="s">
        <v>23</v>
      </c>
      <c r="C148" s="104"/>
      <c r="D148" s="12"/>
      <c r="E148" s="13"/>
      <c r="F148" s="13"/>
      <c r="G148" s="43"/>
    </row>
    <row r="149" spans="1:7" ht="27.75" customHeight="1" hidden="1">
      <c r="A149" s="23"/>
      <c r="B149" s="103"/>
      <c r="C149" s="104"/>
      <c r="D149" s="12"/>
      <c r="E149" s="13"/>
      <c r="F149" s="13"/>
      <c r="G149" s="43"/>
    </row>
    <row r="150" spans="1:7" ht="16.5" customHeight="1" hidden="1">
      <c r="A150" s="23"/>
      <c r="B150" s="103"/>
      <c r="C150" s="104"/>
      <c r="D150" s="12"/>
      <c r="E150" s="13"/>
      <c r="F150" s="13"/>
      <c r="G150" s="43"/>
    </row>
    <row r="151" spans="1:7" ht="16.5" customHeight="1" hidden="1">
      <c r="A151" s="25" t="s">
        <v>140</v>
      </c>
      <c r="B151" s="116" t="s">
        <v>96</v>
      </c>
      <c r="C151" s="117"/>
      <c r="D151" s="12"/>
      <c r="E151" s="13"/>
      <c r="F151" s="13"/>
      <c r="G151" s="43"/>
    </row>
    <row r="152" spans="1:7" ht="17.25" customHeight="1" hidden="1">
      <c r="A152" s="26"/>
      <c r="B152" s="103"/>
      <c r="C152" s="104"/>
      <c r="D152" s="12"/>
      <c r="E152" s="13"/>
      <c r="F152" s="13"/>
      <c r="G152" s="43"/>
    </row>
    <row r="153" spans="1:7" ht="18.75" customHeight="1" hidden="1">
      <c r="A153" s="26" t="s">
        <v>88</v>
      </c>
      <c r="B153" s="103" t="s">
        <v>136</v>
      </c>
      <c r="C153" s="104"/>
      <c r="D153" s="12"/>
      <c r="E153" s="13"/>
      <c r="F153" s="13"/>
      <c r="G153" s="43"/>
    </row>
    <row r="154" spans="1:7" ht="21" customHeight="1" hidden="1">
      <c r="A154" s="26" t="s">
        <v>89</v>
      </c>
      <c r="B154" s="103" t="s">
        <v>131</v>
      </c>
      <c r="C154" s="104"/>
      <c r="D154" s="12"/>
      <c r="E154" s="13"/>
      <c r="F154" s="13"/>
      <c r="G154" s="43"/>
    </row>
    <row r="155" spans="1:7" ht="26.25" customHeight="1" hidden="1">
      <c r="A155" s="26" t="s">
        <v>90</v>
      </c>
      <c r="B155" s="103" t="s">
        <v>141</v>
      </c>
      <c r="C155" s="104"/>
      <c r="D155" s="12"/>
      <c r="E155" s="13"/>
      <c r="F155" s="13"/>
      <c r="G155" s="43"/>
    </row>
    <row r="156" spans="1:7" ht="18.75" customHeight="1" hidden="1">
      <c r="A156" s="26" t="s">
        <v>91</v>
      </c>
      <c r="B156" s="103" t="s">
        <v>142</v>
      </c>
      <c r="C156" s="104"/>
      <c r="D156" s="12"/>
      <c r="E156" s="13"/>
      <c r="F156" s="13"/>
      <c r="G156" s="43"/>
    </row>
    <row r="157" spans="1:7" ht="18" customHeight="1" hidden="1">
      <c r="A157" s="26"/>
      <c r="B157" s="103"/>
      <c r="C157" s="104"/>
      <c r="D157" s="12"/>
      <c r="E157" s="13"/>
      <c r="F157" s="13"/>
      <c r="G157" s="43"/>
    </row>
    <row r="158" spans="1:7" ht="18" customHeight="1" hidden="1">
      <c r="A158" s="26" t="s">
        <v>92</v>
      </c>
      <c r="B158" s="103" t="s">
        <v>75</v>
      </c>
      <c r="C158" s="104"/>
      <c r="D158" s="12"/>
      <c r="E158" s="13"/>
      <c r="F158" s="13"/>
      <c r="G158" s="43"/>
    </row>
    <row r="159" spans="1:7" ht="18.75" customHeight="1" hidden="1">
      <c r="A159" s="26" t="s">
        <v>93</v>
      </c>
      <c r="B159" s="103" t="s">
        <v>76</v>
      </c>
      <c r="C159" s="104"/>
      <c r="D159" s="12"/>
      <c r="E159" s="13"/>
      <c r="F159" s="13"/>
      <c r="G159" s="43"/>
    </row>
    <row r="160" spans="1:7" ht="18" customHeight="1" hidden="1">
      <c r="A160" s="26"/>
      <c r="B160" s="103"/>
      <c r="C160" s="104"/>
      <c r="D160" s="12"/>
      <c r="E160" s="13"/>
      <c r="F160" s="13"/>
      <c r="G160" s="43"/>
    </row>
    <row r="161" spans="1:7" ht="17.25" customHeight="1" hidden="1">
      <c r="A161" s="25"/>
      <c r="B161" s="103"/>
      <c r="C161" s="104"/>
      <c r="D161" s="12"/>
      <c r="E161" s="13"/>
      <c r="F161" s="13"/>
      <c r="G161" s="43"/>
    </row>
    <row r="162" spans="1:7" ht="28.5" customHeight="1" hidden="1">
      <c r="A162" s="25" t="s">
        <v>135</v>
      </c>
      <c r="B162" s="114" t="s">
        <v>138</v>
      </c>
      <c r="C162" s="115"/>
      <c r="D162" s="12"/>
      <c r="E162" s="13"/>
      <c r="F162" s="13"/>
      <c r="G162" s="43"/>
    </row>
    <row r="163" spans="1:7" ht="17.25" customHeight="1" hidden="1">
      <c r="A163" s="26" t="s">
        <v>17</v>
      </c>
      <c r="B163" s="17" t="s">
        <v>77</v>
      </c>
      <c r="D163" s="12"/>
      <c r="E163" s="13"/>
      <c r="F163" s="13"/>
      <c r="G163" s="43"/>
    </row>
    <row r="164" spans="1:7" ht="17.25" customHeight="1" hidden="1">
      <c r="A164" s="26" t="s">
        <v>137</v>
      </c>
      <c r="B164" s="17" t="s">
        <v>78</v>
      </c>
      <c r="D164" s="12"/>
      <c r="E164" s="13"/>
      <c r="F164" s="13"/>
      <c r="G164" s="43"/>
    </row>
    <row r="165" spans="1:7" ht="17.25" customHeight="1" hidden="1">
      <c r="A165" s="26" t="s">
        <v>39</v>
      </c>
      <c r="B165" s="17" t="s">
        <v>130</v>
      </c>
      <c r="D165" s="12"/>
      <c r="E165" s="13"/>
      <c r="F165" s="13"/>
      <c r="G165" s="43"/>
    </row>
    <row r="166" spans="1:7" ht="17.25" customHeight="1" hidden="1">
      <c r="A166" s="26" t="s">
        <v>40</v>
      </c>
      <c r="B166" s="4" t="s">
        <v>10</v>
      </c>
      <c r="D166" s="12"/>
      <c r="E166" s="13"/>
      <c r="F166" s="13"/>
      <c r="G166" s="43"/>
    </row>
    <row r="167" spans="1:7" ht="17.25" customHeight="1" hidden="1">
      <c r="A167" s="26" t="s">
        <v>41</v>
      </c>
      <c r="B167" s="103" t="s">
        <v>79</v>
      </c>
      <c r="C167" s="104"/>
      <c r="D167" s="12"/>
      <c r="E167" s="13"/>
      <c r="F167" s="13"/>
      <c r="G167" s="43"/>
    </row>
    <row r="168" spans="1:7" ht="15.75" customHeight="1" hidden="1">
      <c r="A168" s="26"/>
      <c r="B168" s="21"/>
      <c r="D168" s="12"/>
      <c r="E168" s="13"/>
      <c r="F168" s="13"/>
      <c r="G168" s="43"/>
    </row>
    <row r="169" spans="1:7" ht="15.75" customHeight="1" hidden="1">
      <c r="A169" s="25"/>
      <c r="B169" s="21"/>
      <c r="D169" s="12"/>
      <c r="E169" s="13"/>
      <c r="F169" s="13"/>
      <c r="G169" s="43"/>
    </row>
    <row r="170" spans="1:7" ht="15.75" customHeight="1" hidden="1">
      <c r="A170" s="25" t="s">
        <v>42</v>
      </c>
      <c r="B170" s="114" t="s">
        <v>18</v>
      </c>
      <c r="C170" s="115"/>
      <c r="D170" s="12"/>
      <c r="E170" s="13"/>
      <c r="F170" s="13"/>
      <c r="G170" s="43"/>
    </row>
    <row r="171" spans="1:7" ht="15.75" customHeight="1" hidden="1">
      <c r="A171" s="26" t="s">
        <v>43</v>
      </c>
      <c r="B171" s="112" t="s">
        <v>80</v>
      </c>
      <c r="C171" s="113"/>
      <c r="D171" s="12"/>
      <c r="E171" s="13"/>
      <c r="F171" s="13"/>
      <c r="G171" s="43"/>
    </row>
    <row r="172" spans="1:7" ht="15.75" customHeight="1" hidden="1">
      <c r="A172" s="26" t="s">
        <v>19</v>
      </c>
      <c r="B172" s="112" t="s">
        <v>47</v>
      </c>
      <c r="C172" s="113"/>
      <c r="D172" s="12"/>
      <c r="E172" s="13"/>
      <c r="F172" s="13"/>
      <c r="G172" s="43"/>
    </row>
    <row r="173" spans="1:7" ht="15.75" customHeight="1" hidden="1">
      <c r="A173" s="26" t="s">
        <v>20</v>
      </c>
      <c r="B173" s="112" t="s">
        <v>24</v>
      </c>
      <c r="C173" s="113"/>
      <c r="D173" s="12"/>
      <c r="E173" s="13"/>
      <c r="F173" s="13"/>
      <c r="G173" s="43"/>
    </row>
    <row r="174" spans="1:7" ht="15.75" customHeight="1" hidden="1">
      <c r="A174" s="26"/>
      <c r="B174" s="112"/>
      <c r="C174" s="113"/>
      <c r="D174" s="12"/>
      <c r="E174" s="13"/>
      <c r="F174" s="13"/>
      <c r="G174" s="43"/>
    </row>
    <row r="175" spans="1:7" ht="15.75" customHeight="1" hidden="1">
      <c r="A175" s="26"/>
      <c r="B175" s="112"/>
      <c r="C175" s="113"/>
      <c r="D175" s="12"/>
      <c r="E175" s="13"/>
      <c r="F175" s="13"/>
      <c r="G175" s="43"/>
    </row>
    <row r="176" spans="1:7" ht="15.75" customHeight="1" hidden="1">
      <c r="A176" s="25" t="s">
        <v>8</v>
      </c>
      <c r="B176" s="116" t="s">
        <v>134</v>
      </c>
      <c r="C176" s="117"/>
      <c r="D176" s="12"/>
      <c r="E176" s="13"/>
      <c r="F176" s="13"/>
      <c r="G176" s="43"/>
    </row>
    <row r="177" spans="1:7" ht="15.75" customHeight="1" hidden="1">
      <c r="A177" s="25" t="s">
        <v>68</v>
      </c>
      <c r="B177" s="11" t="s">
        <v>69</v>
      </c>
      <c r="D177" s="12"/>
      <c r="E177" s="13"/>
      <c r="F177" s="13"/>
      <c r="G177" s="43"/>
    </row>
    <row r="178" spans="1:7" ht="15" customHeight="1" hidden="1">
      <c r="A178" s="26" t="s">
        <v>9</v>
      </c>
      <c r="B178" s="11" t="s">
        <v>55</v>
      </c>
      <c r="D178" s="12"/>
      <c r="E178" s="13"/>
      <c r="F178" s="13"/>
      <c r="G178" s="43"/>
    </row>
    <row r="179" spans="1:7" ht="15" customHeight="1" hidden="1">
      <c r="A179" s="26" t="s">
        <v>37</v>
      </c>
      <c r="B179" s="112" t="s">
        <v>56</v>
      </c>
      <c r="C179" s="113"/>
      <c r="D179" s="12"/>
      <c r="E179" s="13"/>
      <c r="F179" s="13"/>
      <c r="G179" s="43"/>
    </row>
    <row r="180" spans="1:7" ht="14.25" customHeight="1" hidden="1">
      <c r="A180" s="26" t="s">
        <v>83</v>
      </c>
      <c r="B180" s="112" t="s">
        <v>74</v>
      </c>
      <c r="C180" s="113"/>
      <c r="D180" s="12"/>
      <c r="E180" s="13"/>
      <c r="F180" s="13"/>
      <c r="G180" s="43"/>
    </row>
    <row r="181" spans="1:7" ht="18.75" customHeight="1" hidden="1">
      <c r="A181" s="26" t="s">
        <v>4</v>
      </c>
      <c r="B181" s="112" t="s">
        <v>94</v>
      </c>
      <c r="C181" s="113"/>
      <c r="D181" s="12"/>
      <c r="E181" s="13"/>
      <c r="F181" s="13"/>
      <c r="G181" s="43"/>
    </row>
    <row r="182" spans="1:7" ht="18.75" customHeight="1" hidden="1">
      <c r="A182" s="26"/>
      <c r="B182" s="112"/>
      <c r="C182" s="113"/>
      <c r="D182" s="12"/>
      <c r="E182" s="13"/>
      <c r="F182" s="13"/>
      <c r="G182" s="43"/>
    </row>
    <row r="183" spans="1:7" ht="18.75" customHeight="1" hidden="1">
      <c r="A183" s="26"/>
      <c r="B183" s="112"/>
      <c r="C183" s="113"/>
      <c r="D183" s="12"/>
      <c r="E183" s="13"/>
      <c r="F183" s="13"/>
      <c r="G183" s="43"/>
    </row>
    <row r="184" spans="1:7" ht="13.5" customHeight="1" hidden="1">
      <c r="A184" s="26"/>
      <c r="B184" s="112"/>
      <c r="C184" s="113"/>
      <c r="D184" s="12"/>
      <c r="E184" s="13"/>
      <c r="F184" s="13"/>
      <c r="G184" s="43"/>
    </row>
    <row r="185" spans="1:7" ht="13.5" customHeight="1" hidden="1">
      <c r="A185" s="26"/>
      <c r="B185" s="112"/>
      <c r="C185" s="113"/>
      <c r="D185" s="12"/>
      <c r="E185" s="13"/>
      <c r="F185" s="13"/>
      <c r="G185" s="43"/>
    </row>
    <row r="186" spans="1:7" ht="13.5" customHeight="1" hidden="1">
      <c r="A186" s="27"/>
      <c r="B186" s="17"/>
      <c r="C186" s="65"/>
      <c r="D186" s="12"/>
      <c r="E186" s="13"/>
      <c r="F186" s="13"/>
      <c r="G186" s="43"/>
    </row>
    <row r="187" spans="1:7" ht="13.5" customHeight="1" hidden="1">
      <c r="A187" s="25">
        <v>1100</v>
      </c>
      <c r="B187" s="28" t="s">
        <v>86</v>
      </c>
      <c r="D187" s="12"/>
      <c r="E187" s="13"/>
      <c r="F187" s="13"/>
      <c r="G187" s="43"/>
    </row>
    <row r="188" spans="1:7" ht="13.5" customHeight="1" hidden="1">
      <c r="A188" s="26" t="s">
        <v>95</v>
      </c>
      <c r="B188" s="29" t="s">
        <v>124</v>
      </c>
      <c r="D188" s="12"/>
      <c r="E188" s="13"/>
      <c r="F188" s="13"/>
      <c r="G188" s="43"/>
    </row>
    <row r="189" spans="1:7" ht="13.5" customHeight="1" hidden="1">
      <c r="A189" s="30">
        <v>1102</v>
      </c>
      <c r="B189" s="118" t="s">
        <v>26</v>
      </c>
      <c r="C189" s="119"/>
      <c r="D189" s="12"/>
      <c r="E189" s="13"/>
      <c r="F189" s="13"/>
      <c r="G189" s="43"/>
    </row>
    <row r="190" spans="1:7" ht="13.5" customHeight="1" hidden="1">
      <c r="A190" s="31"/>
      <c r="B190" s="32" t="s">
        <v>85</v>
      </c>
      <c r="D190" s="12"/>
      <c r="E190" s="13"/>
      <c r="F190" s="13"/>
      <c r="G190" s="43"/>
    </row>
    <row r="191" spans="1:7" ht="13.5" customHeight="1" hidden="1">
      <c r="A191" s="5"/>
      <c r="B191" s="6"/>
      <c r="C191" s="66"/>
      <c r="D191" s="12"/>
      <c r="E191" s="13"/>
      <c r="F191" s="13"/>
      <c r="G191" s="43"/>
    </row>
    <row r="192" spans="1:7" ht="18" hidden="1">
      <c r="A192" s="3"/>
      <c r="B192" s="3"/>
      <c r="C192" s="61"/>
      <c r="D192" s="12"/>
      <c r="E192" s="13"/>
      <c r="F192" s="13"/>
      <c r="G192" s="43"/>
    </row>
    <row r="193" spans="1:7" ht="18" hidden="1">
      <c r="A193" s="3"/>
      <c r="B193" s="3"/>
      <c r="C193" s="64"/>
      <c r="D193" s="12"/>
      <c r="E193" s="13"/>
      <c r="F193" s="13"/>
      <c r="G193" s="43"/>
    </row>
    <row r="194" spans="1:7" ht="18" hidden="1">
      <c r="A194" s="3"/>
      <c r="B194" s="3"/>
      <c r="C194" s="61"/>
      <c r="D194" s="12"/>
      <c r="E194" s="13"/>
      <c r="F194" s="13"/>
      <c r="G194" s="43"/>
    </row>
    <row r="195" spans="1:7" ht="18" hidden="1">
      <c r="A195" s="3"/>
      <c r="B195" s="3"/>
      <c r="C195" s="61"/>
      <c r="D195" s="12"/>
      <c r="E195" s="13"/>
      <c r="F195" s="13"/>
      <c r="G195" s="43"/>
    </row>
    <row r="196" spans="1:7" ht="18" hidden="1">
      <c r="A196" s="3"/>
      <c r="B196" s="3"/>
      <c r="C196" s="61"/>
      <c r="D196" s="12"/>
      <c r="E196" s="13"/>
      <c r="F196" s="13"/>
      <c r="G196" s="43"/>
    </row>
    <row r="197" spans="1:7" ht="15" customHeight="1" hidden="1">
      <c r="A197" s="3"/>
      <c r="B197" s="3"/>
      <c r="C197" s="61"/>
      <c r="D197" s="12"/>
      <c r="E197" s="13"/>
      <c r="F197" s="13"/>
      <c r="G197" s="43"/>
    </row>
    <row r="198" spans="1:7" ht="16.5" customHeight="1" hidden="1">
      <c r="A198" s="3"/>
      <c r="B198" s="3"/>
      <c r="C198" s="61"/>
      <c r="D198" s="12"/>
      <c r="E198" s="13"/>
      <c r="F198" s="13"/>
      <c r="G198" s="43"/>
    </row>
    <row r="199" spans="1:7" ht="9.75" customHeight="1" hidden="1">
      <c r="A199" s="3"/>
      <c r="B199" s="3"/>
      <c r="C199" s="61"/>
      <c r="D199" s="12"/>
      <c r="E199" s="13"/>
      <c r="F199" s="13"/>
      <c r="G199" s="43"/>
    </row>
    <row r="200" spans="1:7" ht="18" hidden="1">
      <c r="A200" s="3"/>
      <c r="B200" s="3"/>
      <c r="C200" s="61"/>
      <c r="D200" s="12"/>
      <c r="E200" s="13"/>
      <c r="F200" s="13"/>
      <c r="G200" s="43"/>
    </row>
    <row r="201" spans="1:7" ht="18" hidden="1">
      <c r="A201" s="3"/>
      <c r="B201" s="3"/>
      <c r="C201" s="61"/>
      <c r="D201" s="12"/>
      <c r="E201" s="13"/>
      <c r="F201" s="13"/>
      <c r="G201" s="43"/>
    </row>
    <row r="202" spans="1:7" ht="18" hidden="1">
      <c r="A202" s="3"/>
      <c r="B202" s="3"/>
      <c r="C202" s="61"/>
      <c r="D202" s="12"/>
      <c r="E202" s="13"/>
      <c r="F202" s="13"/>
      <c r="G202" s="43"/>
    </row>
    <row r="203" spans="1:7" ht="18" hidden="1">
      <c r="A203" s="3"/>
      <c r="B203" s="3"/>
      <c r="C203" s="61"/>
      <c r="D203" s="12"/>
      <c r="E203" s="13"/>
      <c r="F203" s="13"/>
      <c r="G203" s="43"/>
    </row>
    <row r="204" spans="1:7" ht="18" hidden="1">
      <c r="A204" s="3"/>
      <c r="B204" s="3"/>
      <c r="C204" s="61"/>
      <c r="D204" s="12"/>
      <c r="E204" s="13"/>
      <c r="F204" s="13"/>
      <c r="G204" s="43"/>
    </row>
    <row r="205" spans="1:7" ht="18" hidden="1">
      <c r="A205" s="3"/>
      <c r="B205" s="3"/>
      <c r="C205" s="61"/>
      <c r="D205" s="12"/>
      <c r="E205" s="13"/>
      <c r="F205" s="13"/>
      <c r="G205" s="43"/>
    </row>
    <row r="206" spans="1:7" ht="12.75" customHeight="1" hidden="1">
      <c r="A206" s="3"/>
      <c r="B206" s="3"/>
      <c r="C206" s="61"/>
      <c r="D206" s="12"/>
      <c r="E206" s="13"/>
      <c r="F206" s="13"/>
      <c r="G206" s="43"/>
    </row>
    <row r="207" spans="1:7" ht="18" hidden="1">
      <c r="A207" s="3"/>
      <c r="B207" s="3"/>
      <c r="C207" s="61"/>
      <c r="D207" s="12"/>
      <c r="E207" s="13"/>
      <c r="F207" s="13"/>
      <c r="G207" s="43"/>
    </row>
    <row r="208" spans="1:7" ht="18" hidden="1">
      <c r="A208" s="3"/>
      <c r="B208" s="3"/>
      <c r="C208" s="61"/>
      <c r="D208" s="12"/>
      <c r="E208" s="13"/>
      <c r="F208" s="13"/>
      <c r="G208" s="43"/>
    </row>
    <row r="209" spans="1:7" ht="12.75" customHeight="1" hidden="1">
      <c r="A209" s="3"/>
      <c r="B209" s="3"/>
      <c r="C209" s="61"/>
      <c r="D209" s="12"/>
      <c r="E209" s="13"/>
      <c r="F209" s="13"/>
      <c r="G209" s="43"/>
    </row>
    <row r="210" spans="1:7" ht="12.75" customHeight="1" hidden="1">
      <c r="A210" s="3"/>
      <c r="B210" s="3"/>
      <c r="C210" s="61"/>
      <c r="D210" s="12"/>
      <c r="E210" s="13"/>
      <c r="F210" s="13"/>
      <c r="G210" s="43"/>
    </row>
    <row r="211" spans="1:7" ht="18" hidden="1">
      <c r="A211" s="3"/>
      <c r="B211" s="3"/>
      <c r="C211" s="61"/>
      <c r="D211" s="12"/>
      <c r="E211" s="13"/>
      <c r="F211" s="13"/>
      <c r="G211" s="43"/>
    </row>
    <row r="212" spans="1:7" ht="28.5" customHeight="1" hidden="1">
      <c r="A212" s="3"/>
      <c r="B212" s="3"/>
      <c r="C212" s="61"/>
      <c r="D212" s="12"/>
      <c r="E212" s="13"/>
      <c r="F212" s="13"/>
      <c r="G212" s="43"/>
    </row>
    <row r="213" spans="1:7" ht="28.5" customHeight="1" hidden="1">
      <c r="A213" s="3"/>
      <c r="B213" s="3"/>
      <c r="C213" s="61"/>
      <c r="D213" s="12"/>
      <c r="E213" s="13"/>
      <c r="F213" s="13"/>
      <c r="G213" s="43"/>
    </row>
    <row r="214" spans="1:7" ht="24.75" customHeight="1" hidden="1">
      <c r="A214" s="3"/>
      <c r="B214" s="3"/>
      <c r="C214" s="61"/>
      <c r="D214" s="12"/>
      <c r="E214" s="13"/>
      <c r="F214" s="13"/>
      <c r="G214" s="43"/>
    </row>
    <row r="215" spans="1:7" ht="18" hidden="1">
      <c r="A215" s="3"/>
      <c r="B215" s="3"/>
      <c r="C215" s="61"/>
      <c r="D215" s="12"/>
      <c r="E215" s="13"/>
      <c r="F215" s="13"/>
      <c r="G215" s="43"/>
    </row>
    <row r="216" spans="1:7" ht="18" hidden="1">
      <c r="A216" s="3"/>
      <c r="B216" s="3"/>
      <c r="C216" s="61"/>
      <c r="D216" s="12"/>
      <c r="E216" s="13"/>
      <c r="F216" s="13"/>
      <c r="G216" s="43"/>
    </row>
    <row r="217" spans="1:7" ht="18" hidden="1">
      <c r="A217" s="3"/>
      <c r="B217" s="3"/>
      <c r="C217" s="61"/>
      <c r="D217" s="12"/>
      <c r="E217" s="13"/>
      <c r="F217" s="13"/>
      <c r="G217" s="43"/>
    </row>
    <row r="218" spans="1:7" ht="18" hidden="1">
      <c r="A218" s="3"/>
      <c r="B218" s="3"/>
      <c r="C218" s="61"/>
      <c r="D218" s="12"/>
      <c r="E218" s="13"/>
      <c r="F218" s="13"/>
      <c r="G218" s="43"/>
    </row>
    <row r="219" spans="1:7" ht="18" hidden="1">
      <c r="A219" s="3"/>
      <c r="B219" s="3"/>
      <c r="C219" s="61"/>
      <c r="D219" s="12"/>
      <c r="E219" s="13"/>
      <c r="F219" s="13"/>
      <c r="G219" s="43"/>
    </row>
    <row r="220" spans="1:7" ht="18" hidden="1">
      <c r="A220" s="3"/>
      <c r="B220" s="3"/>
      <c r="C220" s="61"/>
      <c r="D220" s="12"/>
      <c r="E220" s="13"/>
      <c r="F220" s="13"/>
      <c r="G220" s="43"/>
    </row>
    <row r="221" spans="1:7" ht="18" hidden="1">
      <c r="A221" s="3"/>
      <c r="B221" s="3"/>
      <c r="C221" s="61"/>
      <c r="D221" s="12"/>
      <c r="E221" s="13"/>
      <c r="F221" s="13"/>
      <c r="G221" s="43"/>
    </row>
    <row r="222" spans="1:7" ht="15.75" customHeight="1" hidden="1">
      <c r="A222" s="3"/>
      <c r="B222" s="3"/>
      <c r="C222" s="61"/>
      <c r="D222" s="12"/>
      <c r="E222" s="13"/>
      <c r="F222" s="13"/>
      <c r="G222" s="43"/>
    </row>
    <row r="223" spans="1:7" ht="12.75" customHeight="1" hidden="1">
      <c r="A223" s="3"/>
      <c r="B223" s="3"/>
      <c r="C223" s="61"/>
      <c r="D223" s="12"/>
      <c r="E223" s="13"/>
      <c r="F223" s="13"/>
      <c r="G223" s="43"/>
    </row>
    <row r="224" spans="1:7" ht="18" hidden="1">
      <c r="A224" s="3"/>
      <c r="B224" s="3"/>
      <c r="C224" s="61"/>
      <c r="D224" s="12"/>
      <c r="E224" s="13"/>
      <c r="F224" s="13"/>
      <c r="G224" s="43"/>
    </row>
    <row r="225" spans="1:7" ht="18" hidden="1">
      <c r="A225" s="3"/>
      <c r="B225" s="3"/>
      <c r="C225" s="61"/>
      <c r="D225" s="12"/>
      <c r="E225" s="13"/>
      <c r="F225" s="13"/>
      <c r="G225" s="43"/>
    </row>
    <row r="226" spans="1:7" ht="18" hidden="1">
      <c r="A226" s="3"/>
      <c r="B226" s="3"/>
      <c r="C226" s="61"/>
      <c r="D226" s="12"/>
      <c r="E226" s="13"/>
      <c r="F226" s="13"/>
      <c r="G226" s="43"/>
    </row>
    <row r="227" spans="1:7" ht="18" hidden="1">
      <c r="A227" s="3"/>
      <c r="B227" s="3"/>
      <c r="C227" s="61"/>
      <c r="D227" s="12"/>
      <c r="E227" s="13"/>
      <c r="F227" s="13"/>
      <c r="G227" s="43"/>
    </row>
    <row r="228" spans="1:7" ht="18" hidden="1">
      <c r="A228" s="3"/>
      <c r="B228" s="3"/>
      <c r="C228" s="61"/>
      <c r="D228" s="12"/>
      <c r="E228" s="13"/>
      <c r="F228" s="13"/>
      <c r="G228" s="43"/>
    </row>
    <row r="229" spans="1:7" ht="18" hidden="1">
      <c r="A229" s="3"/>
      <c r="B229" s="3"/>
      <c r="C229" s="61"/>
      <c r="D229" s="12"/>
      <c r="E229" s="13"/>
      <c r="F229" s="13"/>
      <c r="G229" s="43"/>
    </row>
    <row r="230" spans="1:7" ht="18" hidden="1">
      <c r="A230" s="3"/>
      <c r="B230" s="3"/>
      <c r="C230" s="61"/>
      <c r="D230" s="12"/>
      <c r="E230" s="13"/>
      <c r="F230" s="13"/>
      <c r="G230" s="43"/>
    </row>
    <row r="231" spans="1:7" ht="18" hidden="1">
      <c r="A231" s="3"/>
      <c r="B231" s="3"/>
      <c r="C231" s="61"/>
      <c r="D231" s="12"/>
      <c r="E231" s="13"/>
      <c r="F231" s="13"/>
      <c r="G231" s="43"/>
    </row>
    <row r="232" spans="1:7" ht="18" hidden="1">
      <c r="A232" s="3"/>
      <c r="B232" s="3"/>
      <c r="C232" s="61"/>
      <c r="D232" s="12"/>
      <c r="E232" s="13"/>
      <c r="F232" s="13"/>
      <c r="G232" s="43"/>
    </row>
    <row r="233" spans="1:7" ht="18" hidden="1">
      <c r="A233" s="3"/>
      <c r="B233" s="3"/>
      <c r="C233" s="61"/>
      <c r="D233" s="12"/>
      <c r="E233" s="13"/>
      <c r="F233" s="13"/>
      <c r="G233" s="43"/>
    </row>
    <row r="234" spans="1:7" ht="18" hidden="1">
      <c r="A234" s="3"/>
      <c r="B234" s="3"/>
      <c r="C234" s="61"/>
      <c r="D234" s="12"/>
      <c r="E234" s="13"/>
      <c r="F234" s="13"/>
      <c r="G234" s="43"/>
    </row>
    <row r="235" spans="1:7" ht="18" hidden="1">
      <c r="A235" s="3"/>
      <c r="B235" s="3"/>
      <c r="C235" s="61"/>
      <c r="D235" s="12"/>
      <c r="E235" s="13"/>
      <c r="F235" s="13"/>
      <c r="G235" s="43"/>
    </row>
    <row r="236" spans="1:7" ht="18" hidden="1">
      <c r="A236" s="3"/>
      <c r="B236" s="3"/>
      <c r="C236" s="61"/>
      <c r="D236" s="12"/>
      <c r="E236" s="13"/>
      <c r="F236" s="13"/>
      <c r="G236" s="43"/>
    </row>
    <row r="237" spans="1:7" ht="18" hidden="1">
      <c r="A237" s="3"/>
      <c r="B237" s="3"/>
      <c r="C237" s="61"/>
      <c r="D237" s="12"/>
      <c r="E237" s="13"/>
      <c r="F237" s="13"/>
      <c r="G237" s="43"/>
    </row>
    <row r="238" spans="1:7" ht="18" hidden="1">
      <c r="A238" s="3"/>
      <c r="B238" s="3"/>
      <c r="C238" s="61"/>
      <c r="D238" s="12"/>
      <c r="E238" s="13"/>
      <c r="F238" s="13"/>
      <c r="G238" s="43"/>
    </row>
    <row r="239" spans="1:7" ht="18" hidden="1">
      <c r="A239" s="3"/>
      <c r="B239" s="3"/>
      <c r="C239" s="61"/>
      <c r="D239" s="12"/>
      <c r="E239" s="13"/>
      <c r="F239" s="13"/>
      <c r="G239" s="43"/>
    </row>
    <row r="240" spans="1:7" ht="18" hidden="1">
      <c r="A240" s="3"/>
      <c r="B240" s="3"/>
      <c r="C240" s="61"/>
      <c r="D240" s="12"/>
      <c r="E240" s="13"/>
      <c r="F240" s="13"/>
      <c r="G240" s="43"/>
    </row>
    <row r="241" spans="1:7" ht="18" hidden="1">
      <c r="A241" s="3"/>
      <c r="B241" s="3"/>
      <c r="C241" s="61"/>
      <c r="D241" s="12"/>
      <c r="E241" s="13"/>
      <c r="F241" s="13"/>
      <c r="G241" s="43"/>
    </row>
    <row r="242" spans="1:7" ht="18" hidden="1">
      <c r="A242" s="3"/>
      <c r="B242" s="3"/>
      <c r="C242" s="61"/>
      <c r="D242" s="12"/>
      <c r="E242" s="13"/>
      <c r="F242" s="13"/>
      <c r="G242" s="43"/>
    </row>
    <row r="243" spans="1:7" ht="18" hidden="1">
      <c r="A243" s="3"/>
      <c r="B243" s="3"/>
      <c r="C243" s="61"/>
      <c r="D243" s="12"/>
      <c r="E243" s="13"/>
      <c r="F243" s="13"/>
      <c r="G243" s="43"/>
    </row>
    <row r="244" spans="1:7" ht="18" hidden="1">
      <c r="A244" s="3"/>
      <c r="B244" s="3"/>
      <c r="C244" s="61"/>
      <c r="D244" s="12"/>
      <c r="E244" s="13"/>
      <c r="F244" s="13"/>
      <c r="G244" s="43"/>
    </row>
    <row r="245" spans="1:7" ht="18" hidden="1">
      <c r="A245" s="3"/>
      <c r="B245" s="3"/>
      <c r="C245" s="61"/>
      <c r="D245" s="12"/>
      <c r="E245" s="13"/>
      <c r="F245" s="13"/>
      <c r="G245" s="43"/>
    </row>
    <row r="246" spans="1:7" ht="18" hidden="1">
      <c r="A246" s="3"/>
      <c r="B246" s="3"/>
      <c r="C246" s="61"/>
      <c r="D246" s="12"/>
      <c r="E246" s="13"/>
      <c r="F246" s="13"/>
      <c r="G246" s="43"/>
    </row>
    <row r="247" spans="1:7" ht="18" hidden="1">
      <c r="A247" s="3"/>
      <c r="B247" s="3"/>
      <c r="C247" s="61"/>
      <c r="D247" s="12"/>
      <c r="E247" s="13"/>
      <c r="F247" s="13"/>
      <c r="G247" s="43"/>
    </row>
    <row r="248" spans="1:7" ht="18" hidden="1">
      <c r="A248" s="3"/>
      <c r="B248" s="3"/>
      <c r="C248" s="61"/>
      <c r="D248" s="12"/>
      <c r="E248" s="13"/>
      <c r="F248" s="13"/>
      <c r="G248" s="43"/>
    </row>
    <row r="249" spans="1:7" ht="18" hidden="1">
      <c r="A249" s="3"/>
      <c r="B249" s="3"/>
      <c r="C249" s="61"/>
      <c r="D249" s="12"/>
      <c r="E249" s="13"/>
      <c r="F249" s="13"/>
      <c r="G249" s="43"/>
    </row>
    <row r="250" spans="1:7" ht="18" hidden="1">
      <c r="A250" s="3"/>
      <c r="B250" s="3"/>
      <c r="C250" s="61"/>
      <c r="D250" s="12"/>
      <c r="E250" s="13"/>
      <c r="F250" s="13"/>
      <c r="G250" s="43"/>
    </row>
    <row r="251" spans="1:7" ht="18" hidden="1">
      <c r="A251" s="3"/>
      <c r="B251" s="3"/>
      <c r="C251" s="61"/>
      <c r="D251" s="12"/>
      <c r="E251" s="13"/>
      <c r="F251" s="13"/>
      <c r="G251" s="43"/>
    </row>
    <row r="252" spans="1:7" ht="18" hidden="1">
      <c r="A252" s="3"/>
      <c r="B252" s="3"/>
      <c r="C252" s="61"/>
      <c r="D252" s="12"/>
      <c r="E252" s="13"/>
      <c r="F252" s="13"/>
      <c r="G252" s="43"/>
    </row>
    <row r="253" spans="1:7" ht="18" hidden="1">
      <c r="A253" s="3"/>
      <c r="B253" s="3"/>
      <c r="C253" s="61"/>
      <c r="D253" s="12"/>
      <c r="E253" s="13"/>
      <c r="F253" s="13"/>
      <c r="G253" s="43"/>
    </row>
    <row r="254" spans="1:7" ht="18" hidden="1">
      <c r="A254" s="3"/>
      <c r="B254" s="3"/>
      <c r="C254" s="61"/>
      <c r="D254" s="12"/>
      <c r="E254" s="13"/>
      <c r="F254" s="13"/>
      <c r="G254" s="43"/>
    </row>
    <row r="255" spans="1:7" ht="18" hidden="1">
      <c r="A255" s="3"/>
      <c r="B255" s="3"/>
      <c r="C255" s="61"/>
      <c r="D255" s="12"/>
      <c r="E255" s="13"/>
      <c r="F255" s="13"/>
      <c r="G255" s="43"/>
    </row>
    <row r="256" spans="1:7" ht="18" hidden="1">
      <c r="A256" s="3"/>
      <c r="B256" s="3"/>
      <c r="C256" s="61"/>
      <c r="D256" s="12"/>
      <c r="E256" s="13"/>
      <c r="F256" s="13"/>
      <c r="G256" s="43"/>
    </row>
    <row r="257" spans="1:7" ht="18" hidden="1">
      <c r="A257" s="3"/>
      <c r="B257" s="3"/>
      <c r="C257" s="61"/>
      <c r="D257" s="12"/>
      <c r="E257" s="13"/>
      <c r="F257" s="13"/>
      <c r="G257" s="43"/>
    </row>
    <row r="258" spans="1:7" ht="18" hidden="1">
      <c r="A258" s="3"/>
      <c r="B258" s="3"/>
      <c r="C258" s="61"/>
      <c r="D258" s="12"/>
      <c r="E258" s="13"/>
      <c r="F258" s="13"/>
      <c r="G258" s="43"/>
    </row>
    <row r="259" spans="1:7" ht="18" hidden="1">
      <c r="A259" s="3"/>
      <c r="B259" s="3"/>
      <c r="C259" s="61"/>
      <c r="D259" s="12"/>
      <c r="E259" s="13"/>
      <c r="F259" s="13"/>
      <c r="G259" s="43"/>
    </row>
    <row r="260" spans="1:7" ht="18" hidden="1">
      <c r="A260" s="3"/>
      <c r="B260" s="3"/>
      <c r="C260" s="61"/>
      <c r="D260" s="12"/>
      <c r="E260" s="13"/>
      <c r="F260" s="13"/>
      <c r="G260" s="43"/>
    </row>
    <row r="261" spans="1:7" ht="18" hidden="1">
      <c r="A261" s="3"/>
      <c r="B261" s="3"/>
      <c r="C261" s="61"/>
      <c r="D261" s="12"/>
      <c r="E261" s="13"/>
      <c r="F261" s="13"/>
      <c r="G261" s="43"/>
    </row>
    <row r="262" spans="1:7" ht="18" hidden="1">
      <c r="A262" s="3"/>
      <c r="B262" s="3"/>
      <c r="C262" s="61"/>
      <c r="D262" s="12"/>
      <c r="E262" s="13"/>
      <c r="F262" s="13"/>
      <c r="G262" s="43"/>
    </row>
    <row r="263" spans="1:7" ht="18" hidden="1">
      <c r="A263" s="3"/>
      <c r="B263" s="3"/>
      <c r="C263" s="61"/>
      <c r="D263" s="12"/>
      <c r="E263" s="13"/>
      <c r="F263" s="13"/>
      <c r="G263" s="43"/>
    </row>
    <row r="264" spans="1:7" ht="18" hidden="1">
      <c r="A264" s="3"/>
      <c r="B264" s="3"/>
      <c r="C264" s="61"/>
      <c r="D264" s="12"/>
      <c r="E264" s="13"/>
      <c r="F264" s="13"/>
      <c r="G264" s="43"/>
    </row>
    <row r="265" spans="1:7" ht="18" hidden="1">
      <c r="A265" s="3"/>
      <c r="B265" s="3"/>
      <c r="C265" s="61"/>
      <c r="D265" s="12"/>
      <c r="E265" s="13"/>
      <c r="F265" s="13"/>
      <c r="G265" s="43"/>
    </row>
    <row r="266" spans="1:7" ht="18" hidden="1">
      <c r="A266" s="3"/>
      <c r="B266" s="3"/>
      <c r="C266" s="61"/>
      <c r="D266" s="12"/>
      <c r="E266" s="13"/>
      <c r="F266" s="13"/>
      <c r="G266" s="43"/>
    </row>
    <row r="267" spans="1:7" ht="18" hidden="1">
      <c r="A267" s="3"/>
      <c r="B267" s="3"/>
      <c r="C267" s="61"/>
      <c r="D267" s="12"/>
      <c r="E267" s="13"/>
      <c r="F267" s="13"/>
      <c r="G267" s="43"/>
    </row>
    <row r="268" spans="1:7" ht="18" hidden="1">
      <c r="A268" s="3"/>
      <c r="B268" s="3"/>
      <c r="C268" s="61"/>
      <c r="D268" s="12"/>
      <c r="E268" s="13"/>
      <c r="F268" s="13"/>
      <c r="G268" s="43"/>
    </row>
    <row r="269" spans="1:7" ht="18" hidden="1">
      <c r="A269" s="3"/>
      <c r="B269" s="3"/>
      <c r="C269" s="61"/>
      <c r="D269" s="12"/>
      <c r="E269" s="13"/>
      <c r="F269" s="13"/>
      <c r="G269" s="43"/>
    </row>
    <row r="270" spans="1:7" ht="18" hidden="1">
      <c r="A270" s="3"/>
      <c r="B270" s="3"/>
      <c r="C270" s="61"/>
      <c r="D270" s="12"/>
      <c r="E270" s="13"/>
      <c r="F270" s="13"/>
      <c r="G270" s="43"/>
    </row>
    <row r="271" spans="1:7" ht="18" hidden="1">
      <c r="A271" s="3"/>
      <c r="B271" s="3"/>
      <c r="C271" s="61"/>
      <c r="D271" s="12"/>
      <c r="E271" s="13"/>
      <c r="F271" s="13"/>
      <c r="G271" s="43"/>
    </row>
    <row r="272" spans="1:7" ht="18" hidden="1">
      <c r="A272" s="3"/>
      <c r="B272" s="3"/>
      <c r="C272" s="61"/>
      <c r="D272" s="12"/>
      <c r="E272" s="13"/>
      <c r="F272" s="13"/>
      <c r="G272" s="43"/>
    </row>
    <row r="273" spans="1:7" ht="18" hidden="1">
      <c r="A273" s="3"/>
      <c r="B273" s="3"/>
      <c r="C273" s="61"/>
      <c r="D273" s="12"/>
      <c r="E273" s="13"/>
      <c r="F273" s="13"/>
      <c r="G273" s="43"/>
    </row>
    <row r="274" spans="1:7" ht="18" hidden="1">
      <c r="A274" s="3"/>
      <c r="B274" s="3"/>
      <c r="C274" s="61"/>
      <c r="D274" s="12"/>
      <c r="E274" s="13"/>
      <c r="F274" s="13"/>
      <c r="G274" s="43"/>
    </row>
    <row r="275" spans="1:7" ht="18" hidden="1">
      <c r="A275" s="3"/>
      <c r="B275" s="3"/>
      <c r="C275" s="61"/>
      <c r="D275" s="12"/>
      <c r="E275" s="13"/>
      <c r="F275" s="13"/>
      <c r="G275" s="43"/>
    </row>
    <row r="276" spans="1:7" ht="18" hidden="1">
      <c r="A276" s="3"/>
      <c r="B276" s="3" t="s">
        <v>1</v>
      </c>
      <c r="C276" s="61"/>
      <c r="D276" s="12"/>
      <c r="E276" s="13"/>
      <c r="F276" s="13"/>
      <c r="G276" s="43"/>
    </row>
    <row r="277" spans="1:7" ht="18" hidden="1">
      <c r="A277" s="3"/>
      <c r="B277" s="33" t="s">
        <v>54</v>
      </c>
      <c r="C277" s="61"/>
      <c r="D277" s="12"/>
      <c r="E277" s="13"/>
      <c r="F277" s="13"/>
      <c r="G277" s="43"/>
    </row>
    <row r="280" ht="17.25">
      <c r="E280" s="78"/>
    </row>
    <row r="281" spans="4:7" ht="17.25">
      <c r="D281" s="81"/>
      <c r="E281" s="81"/>
      <c r="G281" s="50"/>
    </row>
  </sheetData>
  <sheetProtection/>
  <mergeCells count="140">
    <mergeCell ref="A69:B69"/>
    <mergeCell ref="A49:B49"/>
    <mergeCell ref="A72:B72"/>
    <mergeCell ref="A53:B53"/>
    <mergeCell ref="A75:B75"/>
    <mergeCell ref="A65:B65"/>
    <mergeCell ref="A57:B57"/>
    <mergeCell ref="A70:B70"/>
    <mergeCell ref="A73:B73"/>
    <mergeCell ref="A71:B71"/>
    <mergeCell ref="A63:B63"/>
    <mergeCell ref="A26:B26"/>
    <mergeCell ref="A51:B51"/>
    <mergeCell ref="A68:B68"/>
    <mergeCell ref="A74:B74"/>
    <mergeCell ref="A35:B35"/>
    <mergeCell ref="A37:B37"/>
    <mergeCell ref="A59:B59"/>
    <mergeCell ref="A52:B52"/>
    <mergeCell ref="A54:B54"/>
    <mergeCell ref="A66:B66"/>
    <mergeCell ref="B112:C112"/>
    <mergeCell ref="B111:C111"/>
    <mergeCell ref="B106:C106"/>
    <mergeCell ref="B89:C89"/>
    <mergeCell ref="B101:C101"/>
    <mergeCell ref="B87:C87"/>
    <mergeCell ref="B108:C108"/>
    <mergeCell ref="B148:C148"/>
    <mergeCell ref="B160:C160"/>
    <mergeCell ref="B158:C158"/>
    <mergeCell ref="B154:C154"/>
    <mergeCell ref="B150:C150"/>
    <mergeCell ref="B139:C139"/>
    <mergeCell ref="B159:C159"/>
    <mergeCell ref="B157:C157"/>
    <mergeCell ref="B147:C147"/>
    <mergeCell ref="B142:C142"/>
    <mergeCell ref="B179:C179"/>
    <mergeCell ref="B116:C116"/>
    <mergeCell ref="B176:C176"/>
    <mergeCell ref="B153:C153"/>
    <mergeCell ref="B152:C152"/>
    <mergeCell ref="B167:C167"/>
    <mergeCell ref="B149:C149"/>
    <mergeCell ref="B155:C155"/>
    <mergeCell ref="B156:C156"/>
    <mergeCell ref="B175:C175"/>
    <mergeCell ref="B151:C151"/>
    <mergeCell ref="B189:C189"/>
    <mergeCell ref="B185:C185"/>
    <mergeCell ref="B180:C180"/>
    <mergeCell ref="B181:C181"/>
    <mergeCell ref="B182:C182"/>
    <mergeCell ref="B183:C183"/>
    <mergeCell ref="B184:C184"/>
    <mergeCell ref="B174:C174"/>
    <mergeCell ref="B171:C171"/>
    <mergeCell ref="B170:C170"/>
    <mergeCell ref="B172:C172"/>
    <mergeCell ref="B173:C173"/>
    <mergeCell ref="B161:C161"/>
    <mergeCell ref="B162:C162"/>
    <mergeCell ref="B1:C1"/>
    <mergeCell ref="A32:B32"/>
    <mergeCell ref="A22:B22"/>
    <mergeCell ref="A31:B31"/>
    <mergeCell ref="A24:B24"/>
    <mergeCell ref="B113:C113"/>
    <mergeCell ref="B95:C95"/>
    <mergeCell ref="B100:C100"/>
    <mergeCell ref="B107:C107"/>
    <mergeCell ref="B109:C109"/>
    <mergeCell ref="B85:C85"/>
    <mergeCell ref="B94:C94"/>
    <mergeCell ref="B86:C86"/>
    <mergeCell ref="B88:C88"/>
    <mergeCell ref="A80:B80"/>
    <mergeCell ref="A84:B84"/>
    <mergeCell ref="A83:B83"/>
    <mergeCell ref="A82:B82"/>
    <mergeCell ref="B126:C126"/>
    <mergeCell ref="B119:C119"/>
    <mergeCell ref="A67:B67"/>
    <mergeCell ref="A79:B79"/>
    <mergeCell ref="A81:B81"/>
    <mergeCell ref="A76:B76"/>
    <mergeCell ref="B110:C110"/>
    <mergeCell ref="A77:B77"/>
    <mergeCell ref="B93:C93"/>
    <mergeCell ref="B92:C92"/>
    <mergeCell ref="A27:B27"/>
    <mergeCell ref="A50:B50"/>
    <mergeCell ref="A44:B44"/>
    <mergeCell ref="A39:B39"/>
    <mergeCell ref="A40:B40"/>
    <mergeCell ref="A36:B36"/>
    <mergeCell ref="A38:B38"/>
    <mergeCell ref="A46:B46"/>
    <mergeCell ref="A48:B48"/>
    <mergeCell ref="A41:B41"/>
    <mergeCell ref="A17:B17"/>
    <mergeCell ref="A18:B18"/>
    <mergeCell ref="A25:B25"/>
    <mergeCell ref="A21:B21"/>
    <mergeCell ref="A19:B19"/>
    <mergeCell ref="A20:B20"/>
    <mergeCell ref="A6:G6"/>
    <mergeCell ref="A7:D7"/>
    <mergeCell ref="A8:C8"/>
    <mergeCell ref="A10:B10"/>
    <mergeCell ref="A11:B11"/>
    <mergeCell ref="A12:B12"/>
    <mergeCell ref="D1:F1"/>
    <mergeCell ref="D4:F4"/>
    <mergeCell ref="A29:B29"/>
    <mergeCell ref="A30:B30"/>
    <mergeCell ref="A14:B14"/>
    <mergeCell ref="A9:B9"/>
    <mergeCell ref="A16:B16"/>
    <mergeCell ref="A5:G5"/>
    <mergeCell ref="A13:B13"/>
    <mergeCell ref="A15:B15"/>
    <mergeCell ref="A42:B42"/>
    <mergeCell ref="A47:B47"/>
    <mergeCell ref="A28:B28"/>
    <mergeCell ref="A34:B34"/>
    <mergeCell ref="A45:B45"/>
    <mergeCell ref="A33:B33"/>
    <mergeCell ref="A43:B43"/>
    <mergeCell ref="D281:E281"/>
    <mergeCell ref="A23:B23"/>
    <mergeCell ref="A78:B78"/>
    <mergeCell ref="A64:B64"/>
    <mergeCell ref="A55:B55"/>
    <mergeCell ref="A60:B60"/>
    <mergeCell ref="A56:B56"/>
    <mergeCell ref="A58:B58"/>
    <mergeCell ref="A62:B62"/>
    <mergeCell ref="A61:B61"/>
  </mergeCells>
  <printOptions/>
  <pageMargins left="0.45" right="0.17" top="0.31" bottom="0.25" header="0.1968503937007874" footer="0.15748031496062992"/>
  <pageSetup fitToHeight="8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Дашковская Марина Александровна</cp:lastModifiedBy>
  <cp:lastPrinted>2015-04-07T09:17:13Z</cp:lastPrinted>
  <dcterms:created xsi:type="dcterms:W3CDTF">1996-10-08T23:32:33Z</dcterms:created>
  <dcterms:modified xsi:type="dcterms:W3CDTF">2022-10-11T05:51:29Z</dcterms:modified>
  <cp:category/>
  <cp:version/>
  <cp:contentType/>
  <cp:contentStatus/>
</cp:coreProperties>
</file>