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8" windowWidth="9720" windowHeight="7212" activeTab="0"/>
  </bookViews>
  <sheets>
    <sheet name="1 квартал" sheetId="1" r:id="rId1"/>
  </sheets>
  <definedNames>
    <definedName name="_xlnm.Print_Titles" localSheetId="0">'1 квартал'!$11:$11</definedName>
    <definedName name="_xlnm.Print_Area" localSheetId="0">'1 квартал'!$A$1:$G$45</definedName>
  </definedNames>
  <calcPr fullCalcOnLoad="1"/>
</workbook>
</file>

<file path=xl/sharedStrings.xml><?xml version="1.0" encoding="utf-8"?>
<sst xmlns="http://schemas.openxmlformats.org/spreadsheetml/2006/main" count="84" uniqueCount="81">
  <si>
    <t xml:space="preserve">Субвенции бюджетам субъектов Российской Федерации и муниципальных образований </t>
  </si>
  <si>
    <t>Наименование показателей</t>
  </si>
  <si>
    <t>НАЛОГИ НА СОВОКУПНЫЙ ДОХОД</t>
  </si>
  <si>
    <t>Единый сельскохозяйственный налог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</si>
  <si>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</si>
  <si>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</si>
  <si>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</si>
  <si>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</si>
  <si>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ВСЕГО ДОХОДОВ</t>
  </si>
  <si>
    <t>ДОХОДЫ ОТ ОКАЗАНИЯ ПЛАТНЫХ УСЛУГ И КОМПЕНСАЦИИ ЗАТРАТ ГОСУДАРСТВА</t>
  </si>
  <si>
    <t>Процент исполне-ния к уточнен-ному плану года</t>
  </si>
  <si>
    <t>Прочие доходы от оказания платных услуг и компенсации затрат государства</t>
  </si>
  <si>
    <t>ДОХОДЫ</t>
  </si>
  <si>
    <t>НАЛОГИ НА ПРИБЫЛЬ, ДОХОДЫ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</si>
  <si>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</si>
  <si>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</si>
  <si>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</si>
  <si>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</si>
  <si>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</si>
  <si>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</si>
  <si>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</si>
  <si>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</si>
  <si>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000 1 13 00000 00 0000 000</t>
  </si>
  <si>
    <t>000 2 00 00000 00 0000 000</t>
  </si>
  <si>
    <t>000 2 02 00000 00 0000 000</t>
  </si>
  <si>
    <t xml:space="preserve">Показатели </t>
  </si>
  <si>
    <t>Код доходов</t>
  </si>
  <si>
    <t>182 1 01 02030 01 0000 110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</si>
  <si>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</si>
  <si>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</si>
  <si>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Приложение 3</t>
  </si>
  <si>
    <t>по кодам видов доходов, подвидов доходов, классификации операций сектора государственного управления</t>
  </si>
  <si>
    <t>182 1 05 03010 01 0000 110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</si>
  <si>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</si>
  <si>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</si>
  <si>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</si>
  <si>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</si>
  <si>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</si>
  <si>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Иные межбюджетные трансферты</t>
  </si>
  <si>
    <t>Григорьевского сельского поселения</t>
  </si>
  <si>
    <t>960 1 08 04020 01 1000 110</t>
  </si>
  <si>
    <t>960 1 11 05035 10 0000 120</t>
  </si>
  <si>
    <t>960 1 13 01995 10 0000 130</t>
  </si>
  <si>
    <t xml:space="preserve">к постановлению администрации </t>
  </si>
  <si>
    <t>Земельный налог  с организаций, обладающих земельным участком, расположенным в границах сельских поселений</t>
  </si>
  <si>
    <t>182 1 06 06033 10 0000 110</t>
  </si>
  <si>
    <t>Земельный налог  с физических лиц, обладающих земельным участком, расположенным в границах сельских поселений</t>
  </si>
  <si>
    <t>182 1 06 06043 10 0000 110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</si>
  <si>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</si>
  <si>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</si>
  <si>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ШТРАФЫ, САНКЦИИ, ВОЗМЕЩЕНИЕ УЩЕРБА</t>
  </si>
  <si>
    <t>000 1 16 00000 00 0000 000</t>
  </si>
  <si>
    <t>ПРОЧИЕ НЕНАОГОВЫЕ ДОХОДЫ</t>
  </si>
  <si>
    <t>000 1 17 00000 00 0000 000</t>
  </si>
  <si>
    <t>Невыясненные поступления в бюджета сельских поселений</t>
  </si>
  <si>
    <t>960 1 17 01050 10 0000 180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</si>
  <si>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</si>
  <si>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</si>
  <si>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</si>
  <si>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182 1 16 90050 10 6000 140</t>
  </si>
  <si>
    <t>Прочие доходы от компенсации затрат бюджетов сельских поселений</t>
  </si>
  <si>
    <t>960 1 13 02995 10 0000 130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</si>
  <si>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</si>
  <si>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000 2 02 35000 00 0000 150</t>
  </si>
  <si>
    <t>960 2 02 35118 10 0000 150</t>
  </si>
  <si>
    <t>000 2 02 40014 10 0000 150</t>
  </si>
  <si>
    <t>960 2 02 49999 10 0000 150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</si>
  <si>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</si>
  <si>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951 1 16 02020 02 0000 140</t>
  </si>
  <si>
    <t>Субсидии бюджетам сельских поселений из местных бюджетов</t>
  </si>
  <si>
    <t>960 2 02 299001 10 0000 150</t>
  </si>
  <si>
    <t>Доходы от сдачи в аренду имущества, составляющего казну сельских поселений (за исключением земельных участков)</t>
  </si>
  <si>
    <t>960 1 11 05075 10 0000 120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</si>
  <si>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</si>
  <si>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</si>
  <si>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000 2 02 40000 00 0000 150</t>
  </si>
  <si>
    <t>от 19.04.2022 г. № 9</t>
  </si>
  <si>
    <t>доходов бюджета Григорьевского сельского поселения за 1 квартал 2022 года</t>
  </si>
  <si>
    <t>Бюджет                     2022 года</t>
  </si>
  <si>
    <t>Уточненный бюджет                   2022 года</t>
  </si>
  <si>
    <t>Кассовое исполнение              за 1 квартал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</si>
</sst>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00000"/>
    <numFmt numFmtId="188" formatCode="0000"/>
    <numFmt numFmtId="189" formatCode="#,##0.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8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4" fontId="9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86" fontId="9" fillId="0" borderId="10" xfId="0" applyNumberFormat="1" applyFont="1" applyFill="1" applyBorder="1" applyAlignment="1">
      <alignment wrapText="1"/>
    </xf>
    <xf numFmtId="186" fontId="8" fillId="0" borderId="10" xfId="0" applyNumberFormat="1" applyFont="1" applyFill="1" applyBorder="1" applyAlignment="1">
      <alignment wrapText="1"/>
    </xf>
    <xf numFmtId="18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86" fontId="0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0" xfId="0" applyFont="1" applyFill="1" applyAlignment="1">
      <alignment/>
    </xf>
    <xf numFmtId="186" fontId="13" fillId="0" borderId="0" xfId="0" applyNumberFormat="1" applyFont="1" applyFill="1" applyAlignment="1">
      <alignment horizontal="center"/>
    </xf>
    <xf numFmtId="1" fontId="11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wrapText="1"/>
    </xf>
    <xf numFmtId="186" fontId="9" fillId="33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186" fontId="8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4" fontId="3" fillId="0" borderId="0" xfId="0" applyNumberFormat="1" applyFont="1" applyFill="1" applyAlignment="1">
      <alignment horizontal="center"/>
    </xf>
    <xf numFmtId="0" fontId="9" fillId="33" borderId="1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right" vertical="top"/>
    </xf>
    <xf numFmtId="0" fontId="8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tabSelected="1" view="pageBreakPreview" zoomScale="85" zoomScaleNormal="90" zoomScaleSheetLayoutView="85" zoomScalePageLayoutView="0" workbookViewId="0" topLeftCell="A1">
      <selection activeCell="F27" sqref="F27"/>
    </sheetView>
  </sheetViews>
  <sheetFormatPr defaultColWidth="9.140625" defaultRowHeight="12.75"/>
  <cols>
    <col min="1" max="1" width="10.421875" style="3" customWidth="1"/>
    <col min="2" max="2" width="47.140625" style="3" customWidth="1"/>
    <col min="3" max="3" width="27.57421875" style="24" customWidth="1"/>
    <col min="4" max="4" width="16.8515625" style="1" customWidth="1"/>
    <col min="5" max="5" width="16.7109375" style="1" customWidth="1"/>
    <col min="6" max="6" width="17.57421875" style="1" customWidth="1"/>
    <col min="7" max="7" width="10.8515625" style="12" customWidth="1"/>
    <col min="8" max="16384" width="9.140625" style="1" customWidth="1"/>
  </cols>
  <sheetData>
    <row r="1" spans="1:7" s="2" customFormat="1" ht="25.5" customHeight="1">
      <c r="A1" s="18"/>
      <c r="B1" s="49"/>
      <c r="C1" s="49"/>
      <c r="D1" s="35" t="s">
        <v>30</v>
      </c>
      <c r="E1" s="35"/>
      <c r="F1" s="35"/>
      <c r="G1" s="35"/>
    </row>
    <row r="2" spans="1:7" s="2" customFormat="1" ht="21.75" customHeight="1">
      <c r="A2" s="18"/>
      <c r="B2" s="19"/>
      <c r="C2" s="23"/>
      <c r="D2" s="35" t="s">
        <v>43</v>
      </c>
      <c r="E2" s="35"/>
      <c r="F2" s="35"/>
      <c r="G2" s="35"/>
    </row>
    <row r="3" spans="1:7" s="2" customFormat="1" ht="23.25" customHeight="1">
      <c r="A3" s="18"/>
      <c r="B3" s="19"/>
      <c r="C3" s="23"/>
      <c r="D3" s="35" t="s">
        <v>39</v>
      </c>
      <c r="E3" s="35"/>
      <c r="F3" s="35"/>
      <c r="G3" s="35"/>
    </row>
    <row r="4" spans="1:7" s="2" customFormat="1" ht="23.25" customHeight="1">
      <c r="A4" s="18"/>
      <c r="B4" s="19"/>
      <c r="C4" s="23"/>
      <c r="D4" s="51" t="s">
        <v>76</v>
      </c>
      <c r="E4" s="51"/>
      <c r="F4" s="51"/>
      <c r="G4" s="35"/>
    </row>
    <row r="5" spans="1:7" s="2" customFormat="1" ht="25.5" customHeight="1">
      <c r="A5" s="18"/>
      <c r="B5" s="19"/>
      <c r="C5" s="23"/>
      <c r="D5" s="20"/>
      <c r="E5" s="20"/>
      <c r="F5" s="17"/>
      <c r="G5" s="21"/>
    </row>
    <row r="6" spans="1:40" s="2" customFormat="1" ht="19.5" customHeight="1">
      <c r="A6" s="36" t="s">
        <v>25</v>
      </c>
      <c r="B6" s="36"/>
      <c r="C6" s="36"/>
      <c r="D6" s="36"/>
      <c r="E6" s="36"/>
      <c r="F6" s="36"/>
      <c r="G6" s="36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s="2" customFormat="1" ht="19.5" customHeight="1">
      <c r="A7" s="37" t="s">
        <v>77</v>
      </c>
      <c r="B7" s="37"/>
      <c r="C7" s="37"/>
      <c r="D7" s="37"/>
      <c r="E7" s="37"/>
      <c r="F7" s="37"/>
      <c r="G7" s="37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pans="1:40" s="2" customFormat="1" ht="19.5" customHeight="1">
      <c r="A8" s="37" t="s">
        <v>31</v>
      </c>
      <c r="B8" s="37"/>
      <c r="C8" s="37"/>
      <c r="D8" s="37"/>
      <c r="E8" s="37"/>
      <c r="F8" s="37"/>
      <c r="G8" s="37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</row>
    <row r="9" spans="1:7" ht="22.5" customHeight="1">
      <c r="A9" s="41"/>
      <c r="B9" s="41"/>
      <c r="C9" s="41"/>
      <c r="E9" s="13"/>
      <c r="F9" s="13"/>
      <c r="G9" s="34"/>
    </row>
    <row r="10" spans="1:7" ht="117" customHeight="1">
      <c r="A10" s="40" t="s">
        <v>1</v>
      </c>
      <c r="B10" s="40"/>
      <c r="C10" s="9" t="s">
        <v>26</v>
      </c>
      <c r="D10" s="7" t="s">
        <v>78</v>
      </c>
      <c r="E10" s="7" t="s">
        <v>79</v>
      </c>
      <c r="F10" s="9" t="s">
        <v>80</v>
      </c>
      <c r="G10" s="14" t="s">
        <v>10</v>
      </c>
    </row>
    <row r="11" spans="1:7" ht="16.5" customHeight="1">
      <c r="A11" s="39">
        <v>1</v>
      </c>
      <c r="B11" s="39"/>
      <c r="C11" s="25">
        <v>2</v>
      </c>
      <c r="D11" s="8">
        <v>3</v>
      </c>
      <c r="E11" s="8">
        <v>4</v>
      </c>
      <c r="F11" s="8">
        <v>5</v>
      </c>
      <c r="G11" s="8">
        <v>6</v>
      </c>
    </row>
    <row r="12" spans="1:7" s="5" customFormat="1" ht="18" customHeight="1">
      <c r="A12" s="38" t="s">
        <v>12</v>
      </c>
      <c r="B12" s="38"/>
      <c r="C12" s="22" t="s">
        <v>16</v>
      </c>
      <c r="D12" s="6">
        <f>D13+D17+D19+D23+D25+D28+D34+D31</f>
        <v>2919000</v>
      </c>
      <c r="E12" s="6">
        <f>E13+E17+E19+E23+E25+E28+E34+E31</f>
        <v>2919000</v>
      </c>
      <c r="F12" s="6">
        <f>F13+F17+F19+F23+F25+F28+F34+F31</f>
        <v>238404.45999999996</v>
      </c>
      <c r="G12" s="10">
        <f>F12/E12%</f>
        <v>8.167333333333332</v>
      </c>
    </row>
    <row r="13" spans="1:7" s="5" customFormat="1" ht="16.5" customHeight="1">
      <c r="A13" s="42" t="s">
        <v>13</v>
      </c>
      <c r="B13" s="42"/>
      <c r="C13" s="22" t="s">
        <v>17</v>
      </c>
      <c r="D13" s="4">
        <f>D16+D14+D15</f>
        <v>746000</v>
      </c>
      <c r="E13" s="4">
        <f>E16+E14+E15</f>
        <v>746000</v>
      </c>
      <c r="F13" s="4">
        <f>F16+F14+F15</f>
        <v>133940.87999999998</v>
      </c>
      <c r="G13" s="11">
        <f>F13/E13%</f>
        <v>17.954541554959782</v>
      </c>
    </row>
    <row r="14" spans="1:7" s="5" customFormat="1" ht="105" customHeight="1">
      <c r="A14" s="42" t="s">
        <v>34</v>
      </c>
      <c r="B14" s="42"/>
      <c r="C14" s="28" t="s">
        <v>33</v>
      </c>
      <c r="D14" s="4">
        <v>742000</v>
      </c>
      <c r="E14" s="4">
        <v>742000</v>
      </c>
      <c r="F14" s="4">
        <f>133637.06+11.74</f>
        <v>133648.8</v>
      </c>
      <c r="G14" s="11">
        <f>F14/E14%</f>
        <v>18.01196765498652</v>
      </c>
    </row>
    <row r="15" spans="1:7" s="5" customFormat="1" ht="134.25" customHeight="1">
      <c r="A15" s="42" t="s">
        <v>35</v>
      </c>
      <c r="B15" s="42"/>
      <c r="C15" s="28" t="s">
        <v>36</v>
      </c>
      <c r="D15" s="4">
        <v>1500</v>
      </c>
      <c r="E15" s="4">
        <v>1500</v>
      </c>
      <c r="F15" s="4">
        <v>1.24</v>
      </c>
      <c r="G15" s="11">
        <v>0</v>
      </c>
    </row>
    <row r="16" spans="1:7" s="5" customFormat="1" ht="66.75" customHeight="1">
      <c r="A16" s="42" t="s">
        <v>37</v>
      </c>
      <c r="B16" s="42"/>
      <c r="C16" s="28" t="s">
        <v>27</v>
      </c>
      <c r="D16" s="4">
        <v>2500</v>
      </c>
      <c r="E16" s="4">
        <v>2500</v>
      </c>
      <c r="F16" s="4">
        <f>290.75+0.09</f>
        <v>290.84</v>
      </c>
      <c r="G16" s="11">
        <f aca="true" t="shared" si="0" ref="G16:G26">F16/E16%</f>
        <v>11.6336</v>
      </c>
    </row>
    <row r="17" spans="1:7" s="5" customFormat="1" ht="16.5" customHeight="1">
      <c r="A17" s="42" t="s">
        <v>2</v>
      </c>
      <c r="B17" s="42"/>
      <c r="C17" s="26" t="s">
        <v>18</v>
      </c>
      <c r="D17" s="4">
        <f>D18</f>
        <v>3000</v>
      </c>
      <c r="E17" s="4">
        <f>E18</f>
        <v>3000</v>
      </c>
      <c r="F17" s="4">
        <f>F18</f>
        <v>5388.6</v>
      </c>
      <c r="G17" s="11">
        <f t="shared" si="0"/>
        <v>179.62</v>
      </c>
    </row>
    <row r="18" spans="1:7" s="5" customFormat="1" ht="18" customHeight="1">
      <c r="A18" s="42" t="s">
        <v>3</v>
      </c>
      <c r="B18" s="42"/>
      <c r="C18" s="28" t="s">
        <v>32</v>
      </c>
      <c r="D18" s="4">
        <v>3000</v>
      </c>
      <c r="E18" s="4">
        <v>3000</v>
      </c>
      <c r="F18" s="4">
        <v>5388.6</v>
      </c>
      <c r="G18" s="11">
        <f t="shared" si="0"/>
        <v>179.62</v>
      </c>
    </row>
    <row r="19" spans="1:7" s="5" customFormat="1" ht="16.5" customHeight="1">
      <c r="A19" s="42" t="s">
        <v>4</v>
      </c>
      <c r="B19" s="42"/>
      <c r="C19" s="26" t="s">
        <v>19</v>
      </c>
      <c r="D19" s="4">
        <f>D20+D21+D22</f>
        <v>2155000</v>
      </c>
      <c r="E19" s="4">
        <f>E20+E21+E22</f>
        <v>2155000</v>
      </c>
      <c r="F19" s="4">
        <f>F20+F21+F22</f>
        <v>96294.37</v>
      </c>
      <c r="G19" s="11">
        <f t="shared" si="0"/>
        <v>4.468416241299304</v>
      </c>
    </row>
    <row r="20" spans="1:7" s="5" customFormat="1" ht="53.25" customHeight="1">
      <c r="A20" s="42" t="s">
        <v>28</v>
      </c>
      <c r="B20" s="42"/>
      <c r="C20" s="28" t="s">
        <v>29</v>
      </c>
      <c r="D20" s="4">
        <v>285000</v>
      </c>
      <c r="E20" s="4">
        <v>285000</v>
      </c>
      <c r="F20" s="4">
        <f>33320.27+6490.9</f>
        <v>39811.17</v>
      </c>
      <c r="G20" s="11">
        <f t="shared" si="0"/>
        <v>13.968831578947368</v>
      </c>
    </row>
    <row r="21" spans="1:7" s="5" customFormat="1" ht="54" customHeight="1">
      <c r="A21" s="45" t="s">
        <v>44</v>
      </c>
      <c r="B21" s="46"/>
      <c r="C21" s="28" t="s">
        <v>45</v>
      </c>
      <c r="D21" s="4">
        <v>1450000</v>
      </c>
      <c r="E21" s="4">
        <v>1450000</v>
      </c>
      <c r="F21" s="4">
        <v>12118</v>
      </c>
      <c r="G21" s="11">
        <f t="shared" si="0"/>
        <v>0.8357241379310345</v>
      </c>
    </row>
    <row r="22" spans="1:7" s="5" customFormat="1" ht="52.5" customHeight="1">
      <c r="A22" s="45" t="s">
        <v>46</v>
      </c>
      <c r="B22" s="46"/>
      <c r="C22" s="28" t="s">
        <v>47</v>
      </c>
      <c r="D22" s="4">
        <v>420000</v>
      </c>
      <c r="E22" s="4">
        <v>420000</v>
      </c>
      <c r="F22" s="4">
        <f>42285.83+2079.37</f>
        <v>44365.200000000004</v>
      </c>
      <c r="G22" s="11">
        <f t="shared" si="0"/>
        <v>10.563142857142859</v>
      </c>
    </row>
    <row r="23" spans="1:7" s="5" customFormat="1" ht="16.5" customHeight="1">
      <c r="A23" s="42" t="s">
        <v>14</v>
      </c>
      <c r="B23" s="42"/>
      <c r="C23" s="26" t="s">
        <v>20</v>
      </c>
      <c r="D23" s="4">
        <f>D24</f>
        <v>5000</v>
      </c>
      <c r="E23" s="4">
        <f>E24</f>
        <v>5000</v>
      </c>
      <c r="F23" s="4">
        <f>F24</f>
        <v>600</v>
      </c>
      <c r="G23" s="11">
        <f t="shared" si="0"/>
        <v>12</v>
      </c>
    </row>
    <row r="24" spans="1:7" s="5" customFormat="1" ht="87" customHeight="1">
      <c r="A24" s="42" t="s">
        <v>15</v>
      </c>
      <c r="B24" s="42"/>
      <c r="C24" s="28" t="s">
        <v>40</v>
      </c>
      <c r="D24" s="4">
        <v>5000</v>
      </c>
      <c r="E24" s="4">
        <v>5000</v>
      </c>
      <c r="F24" s="4">
        <v>600</v>
      </c>
      <c r="G24" s="11">
        <f t="shared" si="0"/>
        <v>12</v>
      </c>
    </row>
    <row r="25" spans="1:7" s="5" customFormat="1" ht="51" customHeight="1">
      <c r="A25" s="42" t="s">
        <v>5</v>
      </c>
      <c r="B25" s="42"/>
      <c r="C25" s="26" t="s">
        <v>21</v>
      </c>
      <c r="D25" s="4">
        <f>D26+D27</f>
        <v>9000</v>
      </c>
      <c r="E25" s="4">
        <f>E26+E27</f>
        <v>9000</v>
      </c>
      <c r="F25" s="4">
        <f>F26+F27</f>
        <v>2180.61</v>
      </c>
      <c r="G25" s="11">
        <f t="shared" si="0"/>
        <v>24.229000000000003</v>
      </c>
    </row>
    <row r="26" spans="1:7" s="5" customFormat="1" ht="103.5" customHeight="1">
      <c r="A26" s="50" t="s">
        <v>48</v>
      </c>
      <c r="B26" s="50"/>
      <c r="C26" s="26" t="s">
        <v>41</v>
      </c>
      <c r="D26" s="4">
        <v>9000</v>
      </c>
      <c r="E26" s="4">
        <v>9000</v>
      </c>
      <c r="F26" s="4">
        <v>2180.61</v>
      </c>
      <c r="G26" s="11">
        <f t="shared" si="0"/>
        <v>24.229000000000003</v>
      </c>
    </row>
    <row r="27" spans="1:7" s="5" customFormat="1" ht="55.5" customHeight="1">
      <c r="A27" s="47" t="s">
        <v>71</v>
      </c>
      <c r="B27" s="48"/>
      <c r="C27" s="26" t="s">
        <v>72</v>
      </c>
      <c r="D27" s="4">
        <v>0</v>
      </c>
      <c r="E27" s="4">
        <v>0</v>
      </c>
      <c r="F27" s="4">
        <v>0</v>
      </c>
      <c r="G27" s="11">
        <v>0</v>
      </c>
    </row>
    <row r="28" spans="1:7" s="5" customFormat="1" ht="34.5" customHeight="1">
      <c r="A28" s="42" t="s">
        <v>9</v>
      </c>
      <c r="B28" s="42"/>
      <c r="C28" s="26" t="s">
        <v>22</v>
      </c>
      <c r="D28" s="4">
        <f>D29+D30</f>
        <v>0</v>
      </c>
      <c r="E28" s="4">
        <f>E29+E30</f>
        <v>0</v>
      </c>
      <c r="F28" s="4">
        <f>F29+F30</f>
        <v>0</v>
      </c>
      <c r="G28" s="11">
        <v>0</v>
      </c>
    </row>
    <row r="29" spans="1:7" s="5" customFormat="1" ht="36.75" customHeight="1">
      <c r="A29" s="42" t="s">
        <v>49</v>
      </c>
      <c r="B29" s="42" t="s">
        <v>11</v>
      </c>
      <c r="C29" s="26" t="s">
        <v>42</v>
      </c>
      <c r="D29" s="4">
        <v>0</v>
      </c>
      <c r="E29" s="4">
        <v>0</v>
      </c>
      <c r="F29" s="4">
        <v>0</v>
      </c>
      <c r="G29" s="11">
        <v>0</v>
      </c>
    </row>
    <row r="30" spans="1:7" s="5" customFormat="1" ht="36.75" customHeight="1">
      <c r="A30" s="45" t="s">
        <v>60</v>
      </c>
      <c r="B30" s="46"/>
      <c r="C30" s="26" t="s">
        <v>61</v>
      </c>
      <c r="D30" s="4">
        <v>0</v>
      </c>
      <c r="E30" s="4">
        <v>0</v>
      </c>
      <c r="F30" s="4">
        <v>0</v>
      </c>
      <c r="G30" s="11">
        <v>0</v>
      </c>
    </row>
    <row r="31" spans="1:7" s="5" customFormat="1" ht="18" customHeight="1">
      <c r="A31" s="45" t="s">
        <v>50</v>
      </c>
      <c r="B31" s="46"/>
      <c r="C31" s="26" t="s">
        <v>51</v>
      </c>
      <c r="D31" s="4">
        <f>D32+D33</f>
        <v>1000</v>
      </c>
      <c r="E31" s="4">
        <f>E32+E33</f>
        <v>1000</v>
      </c>
      <c r="F31" s="4">
        <f>F32+F33</f>
        <v>0</v>
      </c>
      <c r="G31" s="11">
        <f>F31/E31%</f>
        <v>0</v>
      </c>
    </row>
    <row r="32" spans="1:7" s="5" customFormat="1" ht="69" customHeight="1">
      <c r="A32" s="42" t="s">
        <v>67</v>
      </c>
      <c r="B32" s="42" t="s">
        <v>11</v>
      </c>
      <c r="C32" s="26" t="s">
        <v>68</v>
      </c>
      <c r="D32" s="4">
        <v>1000</v>
      </c>
      <c r="E32" s="4">
        <v>1000</v>
      </c>
      <c r="F32" s="4">
        <v>0</v>
      </c>
      <c r="G32" s="11">
        <f>F32/E32%</f>
        <v>0</v>
      </c>
    </row>
    <row r="33" spans="1:7" s="5" customFormat="1" ht="51" customHeight="1">
      <c r="A33" s="42" t="s">
        <v>58</v>
      </c>
      <c r="B33" s="42" t="s">
        <v>11</v>
      </c>
      <c r="C33" s="26" t="s">
        <v>59</v>
      </c>
      <c r="D33" s="4">
        <v>0</v>
      </c>
      <c r="E33" s="4">
        <v>0</v>
      </c>
      <c r="F33" s="4">
        <v>0</v>
      </c>
      <c r="G33" s="11">
        <v>0</v>
      </c>
    </row>
    <row r="34" spans="1:7" s="5" customFormat="1" ht="18" customHeight="1">
      <c r="A34" s="45" t="s">
        <v>52</v>
      </c>
      <c r="B34" s="46"/>
      <c r="C34" s="26" t="s">
        <v>53</v>
      </c>
      <c r="D34" s="4">
        <f>D35</f>
        <v>0</v>
      </c>
      <c r="E34" s="4">
        <f>E35</f>
        <v>0</v>
      </c>
      <c r="F34" s="4">
        <f>F35</f>
        <v>0</v>
      </c>
      <c r="G34" s="11">
        <v>0</v>
      </c>
    </row>
    <row r="35" spans="1:7" s="5" customFormat="1" ht="37.5" customHeight="1">
      <c r="A35" s="42" t="s">
        <v>54</v>
      </c>
      <c r="B35" s="42" t="s">
        <v>11</v>
      </c>
      <c r="C35" s="26" t="s">
        <v>55</v>
      </c>
      <c r="D35" s="4">
        <v>0</v>
      </c>
      <c r="E35" s="4">
        <v>0</v>
      </c>
      <c r="F35" s="4">
        <v>0</v>
      </c>
      <c r="G35" s="11">
        <v>0</v>
      </c>
    </row>
    <row r="36" spans="1:7" s="15" customFormat="1" ht="18.75" customHeight="1">
      <c r="A36" s="38" t="s">
        <v>7</v>
      </c>
      <c r="B36" s="38"/>
      <c r="C36" s="27" t="s">
        <v>23</v>
      </c>
      <c r="D36" s="6">
        <f>D37</f>
        <v>3844644</v>
      </c>
      <c r="E36" s="6">
        <f>E37</f>
        <v>3844644</v>
      </c>
      <c r="F36" s="6">
        <f>F37</f>
        <v>812955.1</v>
      </c>
      <c r="G36" s="10">
        <f>F36/E36%</f>
        <v>21.145133333541413</v>
      </c>
    </row>
    <row r="37" spans="1:7" s="5" customFormat="1" ht="34.5" customHeight="1">
      <c r="A37" s="42" t="s">
        <v>6</v>
      </c>
      <c r="B37" s="42"/>
      <c r="C37" s="26" t="s">
        <v>24</v>
      </c>
      <c r="D37" s="4">
        <f>D39+D42+D41+D38</f>
        <v>3844644</v>
      </c>
      <c r="E37" s="4">
        <f>E39+E42+E41+E38</f>
        <v>3844644</v>
      </c>
      <c r="F37" s="4">
        <f>F39+F42+F41+F38</f>
        <v>812955.1</v>
      </c>
      <c r="G37" s="11">
        <f>F37/E37%</f>
        <v>21.145133333541413</v>
      </c>
    </row>
    <row r="38" spans="1:7" s="5" customFormat="1" ht="56.25" customHeight="1">
      <c r="A38" s="42" t="s">
        <v>74</v>
      </c>
      <c r="B38" s="42"/>
      <c r="C38" s="26" t="s">
        <v>73</v>
      </c>
      <c r="D38" s="4">
        <v>1667650</v>
      </c>
      <c r="E38" s="4">
        <v>1667650</v>
      </c>
      <c r="F38" s="4">
        <v>416913</v>
      </c>
      <c r="G38" s="11">
        <f>F38/E38%</f>
        <v>25.000029982310437</v>
      </c>
    </row>
    <row r="39" spans="1:7" s="5" customFormat="1" ht="35.25" customHeight="1">
      <c r="A39" s="42" t="s">
        <v>0</v>
      </c>
      <c r="B39" s="42"/>
      <c r="C39" s="26" t="s">
        <v>63</v>
      </c>
      <c r="D39" s="4">
        <f>D40</f>
        <v>345914</v>
      </c>
      <c r="E39" s="4">
        <f>E40</f>
        <v>345914</v>
      </c>
      <c r="F39" s="4">
        <f>F40</f>
        <v>62962.1</v>
      </c>
      <c r="G39" s="11">
        <f>F39/E39%</f>
        <v>18.20166284105298</v>
      </c>
    </row>
    <row r="40" spans="1:7" s="5" customFormat="1" ht="55.5" customHeight="1">
      <c r="A40" s="42" t="s">
        <v>56</v>
      </c>
      <c r="B40" s="42"/>
      <c r="C40" s="26" t="s">
        <v>64</v>
      </c>
      <c r="D40" s="4">
        <v>345914</v>
      </c>
      <c r="E40" s="4">
        <v>345914</v>
      </c>
      <c r="F40" s="4">
        <v>62962.1</v>
      </c>
      <c r="G40" s="11">
        <f>F40/E40%</f>
        <v>18.20166284105298</v>
      </c>
    </row>
    <row r="41" spans="1:7" s="5" customFormat="1" ht="38.25" customHeight="1">
      <c r="A41" s="45" t="s">
        <v>69</v>
      </c>
      <c r="B41" s="46"/>
      <c r="C41" s="26" t="s">
        <v>70</v>
      </c>
      <c r="D41" s="4">
        <v>0</v>
      </c>
      <c r="E41" s="4">
        <v>0</v>
      </c>
      <c r="F41" s="4">
        <v>0</v>
      </c>
      <c r="G41" s="11">
        <v>0</v>
      </c>
    </row>
    <row r="42" spans="1:7" s="5" customFormat="1" ht="15.75" customHeight="1">
      <c r="A42" s="42" t="s">
        <v>38</v>
      </c>
      <c r="B42" s="42"/>
      <c r="C42" s="26" t="s">
        <v>75</v>
      </c>
      <c r="D42" s="4">
        <f>D43</f>
        <v>1831080</v>
      </c>
      <c r="E42" s="4">
        <f>E43</f>
        <v>1831080</v>
      </c>
      <c r="F42" s="4">
        <f>F43</f>
        <v>333080</v>
      </c>
      <c r="G42" s="11">
        <f>F42/E42%</f>
        <v>18.19035760316316</v>
      </c>
    </row>
    <row r="43" spans="1:7" s="5" customFormat="1" ht="95.25" customHeight="1">
      <c r="A43" s="45" t="s">
        <v>62</v>
      </c>
      <c r="B43" s="46"/>
      <c r="C43" s="26" t="s">
        <v>65</v>
      </c>
      <c r="D43" s="4">
        <v>1831080</v>
      </c>
      <c r="E43" s="4">
        <v>1831080</v>
      </c>
      <c r="F43" s="4">
        <v>333080</v>
      </c>
      <c r="G43" s="11">
        <f>F43/E43%</f>
        <v>18.19035760316316</v>
      </c>
    </row>
    <row r="44" spans="1:7" s="5" customFormat="1" ht="36.75" customHeight="1">
      <c r="A44" s="42" t="s">
        <v>57</v>
      </c>
      <c r="B44" s="42"/>
      <c r="C44" s="26" t="s">
        <v>66</v>
      </c>
      <c r="D44" s="4">
        <v>0</v>
      </c>
      <c r="E44" s="4">
        <v>0</v>
      </c>
      <c r="F44" s="4">
        <v>0</v>
      </c>
      <c r="G44" s="11">
        <v>0</v>
      </c>
    </row>
    <row r="45" spans="1:7" s="15" customFormat="1" ht="18.75" customHeight="1">
      <c r="A45" s="44" t="s">
        <v>8</v>
      </c>
      <c r="B45" s="44"/>
      <c r="C45" s="29"/>
      <c r="D45" s="30">
        <f>D12+D36</f>
        <v>6763644</v>
      </c>
      <c r="E45" s="30">
        <f>E12+E36</f>
        <v>6763644</v>
      </c>
      <c r="F45" s="30">
        <f>F12+F36</f>
        <v>1051359.56</v>
      </c>
      <c r="G45" s="31">
        <f>F45/E45%</f>
        <v>15.544277019902289</v>
      </c>
    </row>
    <row r="48" spans="4:7" ht="17.25">
      <c r="D48" s="43"/>
      <c r="E48" s="43"/>
      <c r="G48" s="16"/>
    </row>
  </sheetData>
  <sheetProtection/>
  <mergeCells count="43">
    <mergeCell ref="B1:C1"/>
    <mergeCell ref="A8:G8"/>
    <mergeCell ref="A40:B40"/>
    <mergeCell ref="A42:B42"/>
    <mergeCell ref="A26:B26"/>
    <mergeCell ref="A20:B20"/>
    <mergeCell ref="A29:B29"/>
    <mergeCell ref="A34:B34"/>
    <mergeCell ref="D4:F4"/>
    <mergeCell ref="A21:B21"/>
    <mergeCell ref="A13:B13"/>
    <mergeCell ref="A28:B28"/>
    <mergeCell ref="A35:B35"/>
    <mergeCell ref="A15:B15"/>
    <mergeCell ref="A14:B14"/>
    <mergeCell ref="A16:B16"/>
    <mergeCell ref="A25:B25"/>
    <mergeCell ref="A19:B19"/>
    <mergeCell ref="A33:B33"/>
    <mergeCell ref="A30:B30"/>
    <mergeCell ref="A37:B37"/>
    <mergeCell ref="A22:B22"/>
    <mergeCell ref="A31:B31"/>
    <mergeCell ref="A32:B32"/>
    <mergeCell ref="A36:B36"/>
    <mergeCell ref="A17:B17"/>
    <mergeCell ref="A23:B23"/>
    <mergeCell ref="A24:B24"/>
    <mergeCell ref="A18:B18"/>
    <mergeCell ref="A27:B27"/>
    <mergeCell ref="A44:B44"/>
    <mergeCell ref="A38:B38"/>
    <mergeCell ref="D48:E48"/>
    <mergeCell ref="A45:B45"/>
    <mergeCell ref="A39:B39"/>
    <mergeCell ref="A43:B43"/>
    <mergeCell ref="A41:B41"/>
    <mergeCell ref="A6:G6"/>
    <mergeCell ref="A7:G7"/>
    <mergeCell ref="A12:B12"/>
    <mergeCell ref="A11:B11"/>
    <mergeCell ref="A10:B10"/>
    <mergeCell ref="A9:C9"/>
  </mergeCells>
  <printOptions/>
  <pageMargins left="0.45" right="0.17" top="0.31" bottom="0.25" header="0.1968503937007874" footer="0.15748031496062992"/>
  <pageSetup fitToHeight="8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Дашковская Марина Александровна</cp:lastModifiedBy>
  <cp:lastPrinted>2011-10-28T02:24:01Z</cp:lastPrinted>
  <dcterms:created xsi:type="dcterms:W3CDTF">1996-10-08T23:32:33Z</dcterms:created>
  <dcterms:modified xsi:type="dcterms:W3CDTF">2022-04-29T02:24:53Z</dcterms:modified>
  <cp:category/>
  <cp:version/>
  <cp:contentType/>
  <cp:contentStatus/>
</cp:coreProperties>
</file>