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2021" sheetId="1" r:id="rId1"/>
  </sheets>
  <definedNames>
    <definedName name="_xlnm.Print_Titles" localSheetId="0">'2021'!$10:$10</definedName>
    <definedName name="_xlnm.Print_Area" localSheetId="0">'2021'!$A$1:$G$92</definedName>
  </definedNames>
  <calcPr fullCalcOnLoad="1"/>
</workbook>
</file>

<file path=xl/sharedStrings.xml><?xml version="1.0" encoding="utf-8"?>
<sst xmlns="http://schemas.openxmlformats.org/spreadsheetml/2006/main" count="175" uniqueCount="143">
  <si>
    <t xml:space="preserve">Субвенции бюджетам субъектов Российской Федерации и муниципальных образований </t>
  </si>
  <si>
    <t>Дефицит, профицит</t>
  </si>
  <si>
    <t>Наименование показателей</t>
  </si>
  <si>
    <t>НАЛОГИ НА СОВОКУПНЫЙ ДОХОД</t>
  </si>
  <si>
    <t>Единый сельскохозяйственный налог</t>
  </si>
  <si>
    <t>НАЛОГИ НА ИМУЩЕСТВО</t>
  </si>
  <si>
    <t>ВСЕГО РАСХОДОВ</t>
  </si>
  <si>
    <t>ДОХОДЫ ОТ ИСПОЛЬЗОВАНИЯ ИМУЩЕСТВА, НАХОДЯЩЕГОСЯ В ГОСУДАРСТВЕННОЙ И МУНИЦИПАЛЬНОЙ СОБСТВЕННОСТИ</t>
  </si>
  <si>
    <t>Отчет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</si>
  <si>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</si>
  <si>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</si>
  <si>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ВСЕГО ДОХОДОВ</t>
  </si>
  <si>
    <t>РАСХОДЫ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</si>
  <si>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</si>
  <si>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</si>
  <si>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Прочие доходы от оказания платных услуг и компенсации затрат государства</t>
  </si>
  <si>
    <t>Приложение 1</t>
  </si>
  <si>
    <t>ДОХОДЫ</t>
  </si>
  <si>
    <t>НАЛОГИ НА ПРИБЫЛЬ, ДОХОДЫ</t>
  </si>
  <si>
    <t>Налог на имущество физических лиц</t>
  </si>
  <si>
    <t>Земельный налог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</si>
  <si>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</si>
  <si>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</si>
  <si>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</si>
  <si>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</si>
  <si>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</si>
  <si>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</si>
  <si>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</si>
  <si>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</si>
  <si>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</si>
  <si>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000 1 06 01000 10 0000 110</t>
  </si>
  <si>
    <t>000 1 06 06000 10 0000 110</t>
  </si>
  <si>
    <t>000 1 08 00000 00 0000 000</t>
  </si>
  <si>
    <t>000 1 08 04020 01 0000 110</t>
  </si>
  <si>
    <t>000 1 11 00000 00 0000 000</t>
  </si>
  <si>
    <t>000 1 11 05035 10 0000 120</t>
  </si>
  <si>
    <t>000 1 13 00000 00 0000 000</t>
  </si>
  <si>
    <t>000 2 00 00000 00 0000 000</t>
  </si>
  <si>
    <t>000 2 02 00000 00 0000 000</t>
  </si>
  <si>
    <t>Заработная плата</t>
  </si>
  <si>
    <t>Начисления на оплату труда</t>
  </si>
  <si>
    <t>Услуги связи</t>
  </si>
  <si>
    <t>Код доходов/                 код расходов</t>
  </si>
  <si>
    <t>Прочие работы, услуги</t>
  </si>
  <si>
    <t>Работы, услуги по содержанию имущества</t>
  </si>
  <si>
    <t>000 1 13 01995 10 0000 130</t>
  </si>
  <si>
    <t>Иные межбюджетные трансферты</t>
  </si>
  <si>
    <t>Григорьевского сельского поселения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</si>
  <si>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</si>
  <si>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</si>
  <si>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</si>
  <si>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000 1 13 02995 10 0000 130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</si>
  <si>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</si>
  <si>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</si>
  <si>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</si>
  <si>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</si>
  <si>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Невыясненные поступления в бюджеты сельских поселений</t>
  </si>
  <si>
    <t>000 1 17 01050 10 0000 180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</si>
  <si>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</si>
  <si>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</si>
  <si>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</si>
  <si>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000 1 16 90050 10 6000 140</t>
  </si>
  <si>
    <t>000 0102 9999915010 121 211</t>
  </si>
  <si>
    <t>000 0102 9999915010 129 213</t>
  </si>
  <si>
    <t>000 0104 9999915020 121 211</t>
  </si>
  <si>
    <t>000 0104 9999915020 129 213</t>
  </si>
  <si>
    <t>000 0104 9999915020 244 225</t>
  </si>
  <si>
    <t>000 0104 9999915020 244 226</t>
  </si>
  <si>
    <t>000 0203 9999951180 121 211</t>
  </si>
  <si>
    <t>000 0203 9999951180 129 213</t>
  </si>
  <si>
    <t>000 0409 9999900620 244 225</t>
  </si>
  <si>
    <t>000 1204 9999915060 244 226</t>
  </si>
  <si>
    <t>Перечисления другим бюджетам бюджетной системы Российской Федерации</t>
  </si>
  <si>
    <t>000 1403 9999915070 540 251</t>
  </si>
  <si>
    <t>000 0503 0900015080 244 225</t>
  </si>
  <si>
    <t>000 0801 0800015090 244 221</t>
  </si>
  <si>
    <t>000 0801 0800015090 244 225</t>
  </si>
  <si>
    <t>000 0801 0800015090 244 226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</si>
  <si>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</si>
  <si>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000 0104 9999915020 852 291</t>
  </si>
  <si>
    <t>000 0104 9999915020 853 292</t>
  </si>
  <si>
    <t>Увеличение стоимости основных средств</t>
  </si>
  <si>
    <t>000 0503 0900015080 244 310</t>
  </si>
  <si>
    <t>Коммунальные услуги</t>
  </si>
  <si>
    <t>000 0801 0800015090 244 223</t>
  </si>
  <si>
    <t>000 0801 0800015090 851 291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</si>
  <si>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</si>
  <si>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</si>
  <si>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000 0104 9999915020 244 346</t>
  </si>
  <si>
    <t>Налоги, пошлины и сборы</t>
  </si>
  <si>
    <t>Иные выплаты текущего характера организациям</t>
  </si>
  <si>
    <t>000 0104 9999915020 853 297</t>
  </si>
  <si>
    <t>000 0111 9999915040 870 297</t>
  </si>
  <si>
    <t>000 0503 0900015080 244 346</t>
  </si>
  <si>
    <t>000 0801 0800015090 244 343</t>
  </si>
  <si>
    <t>000 0801 0800015090 244 346</t>
  </si>
  <si>
    <t>Увеличение стоимости прочих материальных запасов однократного применения</t>
  </si>
  <si>
    <t>000 0801 0800015090 244 349</t>
  </si>
  <si>
    <t>000 0801 0100015110 244 225</t>
  </si>
  <si>
    <t>Транспортные услуги</t>
  </si>
  <si>
    <t>000 0801 0800015090 244 222</t>
  </si>
  <si>
    <t>000 0801 0800015090 244 310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</si>
  <si>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</si>
  <si>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</si>
  <si>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000 2 02 03000 00 0000 150</t>
  </si>
  <si>
    <t>000 2 02 35118 10 0000 150</t>
  </si>
  <si>
    <t>000 2 02 04000 00 0000 150</t>
  </si>
  <si>
    <t>Субсдии бюджетам сельских поселений из местных бюджетов</t>
  </si>
  <si>
    <t>000 2 02 29900 10 0000 150</t>
  </si>
  <si>
    <t>000 2 02 40014 10 0000 150</t>
  </si>
  <si>
    <t>000 2 02 49999 10 0000 150</t>
  </si>
  <si>
    <t>000 0113 9999915160 244 226</t>
  </si>
  <si>
    <t>000 0113 9999915160 244 343</t>
  </si>
  <si>
    <t>000 0310 0300015140 244 225</t>
  </si>
  <si>
    <t>000 0310 0300015140 244 310</t>
  </si>
  <si>
    <t>000 0310 0300015140 244 346</t>
  </si>
  <si>
    <t>Страхование</t>
  </si>
  <si>
    <t>000 0314 0400015150 244 227</t>
  </si>
  <si>
    <t>об исполнении бюджета Григорьевского сельского поселения за 2021 год</t>
  </si>
  <si>
    <t>Бюджет                     2021 года</t>
  </si>
  <si>
    <t>Уточненный бюджет                   2021 года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</si>
  <si>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</si>
  <si>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</si>
  <si>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</si>
  <si>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</si>
  <si>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000 0104 9999915020 244 221</t>
  </si>
  <si>
    <t>Штрафы за нарушение законодательства
о налогах и сборах, законодательства о страховых взносах</t>
  </si>
  <si>
    <t>000 0113 9999915160 244 223</t>
  </si>
  <si>
    <t>Услуги, работы для целей капитальных вложений</t>
  </si>
  <si>
    <t>000 0310 0300015140 244 228</t>
  </si>
  <si>
    <t>000 0503 0900015080 244 343</t>
  </si>
  <si>
    <t>000 0503 9999910680 244 225</t>
  </si>
  <si>
    <t>000 0801 0800015090 244 228</t>
  </si>
  <si>
    <t>000 0801 0800015090 247 223</t>
  </si>
  <si>
    <t>000 0801 9999911610 244 225</t>
  </si>
  <si>
    <t>000 0801 0100015110 244 346</t>
  </si>
  <si>
    <t>Кассовое исполнение              за 2021 год</t>
  </si>
  <si>
    <t>Другие экономические санкции</t>
  </si>
  <si>
    <t>000 0113 9999915160 853 295</t>
  </si>
  <si>
    <t>000 0203 9999951180 244 346</t>
  </si>
  <si>
    <t>000 0503 0900015080 244 228</t>
  </si>
  <si>
    <t>к решению Муниципального комитета</t>
  </si>
  <si>
    <t>от 17.05.2022 №12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</si>
</sst>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18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/>
    </xf>
    <xf numFmtId="18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" fontId="7" fillId="33" borderId="10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wrapText="1"/>
    </xf>
    <xf numFmtId="184" fontId="10" fillId="33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84" fontId="8" fillId="0" borderId="11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" fontId="12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wrapText="1"/>
    </xf>
    <xf numFmtId="184" fontId="10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4" fontId="8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 applyProtection="1">
      <alignment horizontal="center" vertical="top" shrinkToFit="1"/>
      <protection locked="0"/>
    </xf>
    <xf numFmtId="4" fontId="8" fillId="0" borderId="10" xfId="0" applyNumberFormat="1" applyFont="1" applyBorder="1" applyAlignment="1" applyProtection="1">
      <alignment wrapText="1"/>
      <protection locked="0"/>
    </xf>
    <xf numFmtId="49" fontId="6" fillId="0" borderId="10" xfId="0" applyNumberFormat="1" applyFont="1" applyBorder="1" applyAlignment="1">
      <alignment horizontal="center" vertical="top" shrinkToFit="1"/>
    </xf>
    <xf numFmtId="0" fontId="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/>
    </xf>
    <xf numFmtId="184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justify"/>
    </xf>
    <xf numFmtId="0" fontId="0" fillId="0" borderId="0" xfId="0" applyFont="1" applyAlignment="1">
      <alignment/>
    </xf>
    <xf numFmtId="184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Fill="1" applyAlignment="1">
      <alignment horizontal="left"/>
    </xf>
    <xf numFmtId="0" fontId="10" fillId="0" borderId="10" xfId="0" applyFont="1" applyBorder="1" applyAlignment="1">
      <alignment vertical="top" wrapText="1"/>
    </xf>
    <xf numFmtId="0" fontId="9" fillId="0" borderId="0" xfId="0" applyFont="1" applyFill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4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0" fillId="33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2"/>
  <sheetViews>
    <sheetView tabSelected="1" view="pageBreakPreview" zoomScale="85" zoomScaleNormal="90" zoomScaleSheetLayoutView="85" zoomScalePageLayoutView="0" workbookViewId="0" topLeftCell="A47">
      <selection activeCell="A5" sqref="A5:G5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30.140625" style="13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4" customWidth="1"/>
    <col min="8" max="16384" width="9.140625" style="1" customWidth="1"/>
  </cols>
  <sheetData>
    <row r="1" spans="1:7" s="2" customFormat="1" ht="25.5" customHeight="1">
      <c r="A1" s="8"/>
      <c r="B1" s="61"/>
      <c r="C1" s="61"/>
      <c r="D1" s="52" t="s">
        <v>16</v>
      </c>
      <c r="E1" s="52"/>
      <c r="F1" s="52"/>
      <c r="G1" s="6"/>
    </row>
    <row r="2" spans="1:7" s="2" customFormat="1" ht="21.75" customHeight="1">
      <c r="A2" s="8"/>
      <c r="B2" s="9"/>
      <c r="C2" s="12"/>
      <c r="D2" s="20" t="s">
        <v>141</v>
      </c>
      <c r="E2" s="20"/>
      <c r="F2" s="20"/>
      <c r="G2" s="6"/>
    </row>
    <row r="3" spans="1:7" s="2" customFormat="1" ht="23.25" customHeight="1">
      <c r="A3" s="8"/>
      <c r="B3" s="9"/>
      <c r="C3" s="12"/>
      <c r="D3" s="20" t="s">
        <v>47</v>
      </c>
      <c r="E3" s="20"/>
      <c r="F3" s="20"/>
      <c r="G3" s="6"/>
    </row>
    <row r="4" spans="1:7" s="2" customFormat="1" ht="25.5" customHeight="1">
      <c r="A4" s="8"/>
      <c r="B4" s="9"/>
      <c r="C4" s="12"/>
      <c r="D4" s="65" t="s">
        <v>142</v>
      </c>
      <c r="E4" s="10"/>
      <c r="F4" s="7"/>
      <c r="G4" s="11"/>
    </row>
    <row r="5" spans="1:40" s="2" customFormat="1" ht="19.5" customHeight="1">
      <c r="A5" s="62" t="s">
        <v>8</v>
      </c>
      <c r="B5" s="62"/>
      <c r="C5" s="62"/>
      <c r="D5" s="62"/>
      <c r="E5" s="62"/>
      <c r="F5" s="62"/>
      <c r="G5" s="62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s="2" customFormat="1" ht="19.5" customHeight="1">
      <c r="A6" s="63" t="s">
        <v>118</v>
      </c>
      <c r="B6" s="63"/>
      <c r="C6" s="63"/>
      <c r="D6" s="63"/>
      <c r="E6" s="63"/>
      <c r="F6" s="63"/>
      <c r="G6" s="63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" ht="2.25" customHeight="1" hidden="1">
      <c r="A7" s="54"/>
      <c r="B7" s="54"/>
      <c r="C7" s="54"/>
      <c r="D7" s="54"/>
    </row>
    <row r="8" spans="1:7" ht="22.5" customHeight="1">
      <c r="A8" s="56"/>
      <c r="B8" s="56"/>
      <c r="C8" s="56"/>
      <c r="E8" s="5"/>
      <c r="F8" s="5"/>
      <c r="G8" s="19"/>
    </row>
    <row r="9" spans="1:7" s="41" customFormat="1" ht="117" customHeight="1">
      <c r="A9" s="55" t="s">
        <v>2</v>
      </c>
      <c r="B9" s="55"/>
      <c r="C9" s="21" t="s">
        <v>42</v>
      </c>
      <c r="D9" s="22" t="s">
        <v>119</v>
      </c>
      <c r="E9" s="22" t="s">
        <v>120</v>
      </c>
      <c r="F9" s="21" t="s">
        <v>136</v>
      </c>
      <c r="G9" s="24" t="s">
        <v>14</v>
      </c>
    </row>
    <row r="10" spans="1:7" s="41" customFormat="1" ht="16.5" customHeight="1">
      <c r="A10" s="57">
        <v>1</v>
      </c>
      <c r="B10" s="57"/>
      <c r="C10" s="25">
        <v>2</v>
      </c>
      <c r="D10" s="23">
        <v>3</v>
      </c>
      <c r="E10" s="23">
        <v>4</v>
      </c>
      <c r="F10" s="23">
        <v>5</v>
      </c>
      <c r="G10" s="23">
        <v>6</v>
      </c>
    </row>
    <row r="11" spans="1:7" s="42" customFormat="1" ht="18" customHeight="1">
      <c r="A11" s="53" t="s">
        <v>17</v>
      </c>
      <c r="B11" s="53"/>
      <c r="C11" s="26" t="s">
        <v>24</v>
      </c>
      <c r="D11" s="27">
        <f>D12+D14+D16+D19+D21+D24+D30+D27</f>
        <v>2776500</v>
      </c>
      <c r="E11" s="27">
        <f>E12+E14+E16+E19+E21+E24+E30+E27</f>
        <v>4524344</v>
      </c>
      <c r="F11" s="27">
        <f>F12+F14+F16+F19+F21+F24+F30+F27</f>
        <v>4529588.640000001</v>
      </c>
      <c r="G11" s="28">
        <f aca="true" t="shared" si="0" ref="G11:G22">F11/E11%</f>
        <v>100.11592045167212</v>
      </c>
    </row>
    <row r="12" spans="1:7" s="42" customFormat="1" ht="16.5" customHeight="1">
      <c r="A12" s="51" t="s">
        <v>18</v>
      </c>
      <c r="B12" s="51"/>
      <c r="C12" s="26" t="s">
        <v>25</v>
      </c>
      <c r="D12" s="29">
        <f>D13</f>
        <v>330000</v>
      </c>
      <c r="E12" s="29">
        <f>E13</f>
        <v>584294</v>
      </c>
      <c r="F12" s="29">
        <f>F13</f>
        <v>590933.01</v>
      </c>
      <c r="G12" s="30">
        <f t="shared" si="0"/>
        <v>101.13624476718913</v>
      </c>
    </row>
    <row r="13" spans="1:7" s="42" customFormat="1" ht="18.75" customHeight="1">
      <c r="A13" s="51" t="s">
        <v>21</v>
      </c>
      <c r="B13" s="51"/>
      <c r="C13" s="31" t="s">
        <v>26</v>
      </c>
      <c r="D13" s="29">
        <v>330000</v>
      </c>
      <c r="E13" s="29">
        <f>580000+1544+2750</f>
        <v>584294</v>
      </c>
      <c r="F13" s="29">
        <f>584385.73+1916.95+338.24+1523.31+14.53+2729.91+24.34</f>
        <v>590933.01</v>
      </c>
      <c r="G13" s="30">
        <f t="shared" si="0"/>
        <v>101.13624476718913</v>
      </c>
    </row>
    <row r="14" spans="1:7" s="42" customFormat="1" ht="16.5" customHeight="1">
      <c r="A14" s="51" t="s">
        <v>3</v>
      </c>
      <c r="B14" s="51"/>
      <c r="C14" s="32" t="s">
        <v>27</v>
      </c>
      <c r="D14" s="29">
        <f>D15</f>
        <v>7000</v>
      </c>
      <c r="E14" s="29">
        <f>E15</f>
        <v>7450</v>
      </c>
      <c r="F14" s="29">
        <f>F15</f>
        <v>7450.2</v>
      </c>
      <c r="G14" s="30">
        <f t="shared" si="0"/>
        <v>100.0026845637584</v>
      </c>
    </row>
    <row r="15" spans="1:7" s="42" customFormat="1" ht="18" customHeight="1">
      <c r="A15" s="51" t="s">
        <v>4</v>
      </c>
      <c r="B15" s="51"/>
      <c r="C15" s="31" t="s">
        <v>28</v>
      </c>
      <c r="D15" s="29">
        <v>7000</v>
      </c>
      <c r="E15" s="29">
        <v>7450</v>
      </c>
      <c r="F15" s="29">
        <v>7450.2</v>
      </c>
      <c r="G15" s="30">
        <f t="shared" si="0"/>
        <v>100.0026845637584</v>
      </c>
    </row>
    <row r="16" spans="1:7" s="42" customFormat="1" ht="16.5" customHeight="1">
      <c r="A16" s="51" t="s">
        <v>5</v>
      </c>
      <c r="B16" s="51"/>
      <c r="C16" s="32" t="s">
        <v>29</v>
      </c>
      <c r="D16" s="29">
        <f>D17+D18</f>
        <v>2378000</v>
      </c>
      <c r="E16" s="29">
        <f>E17+E18</f>
        <v>3920000</v>
      </c>
      <c r="F16" s="29">
        <f>F17+F18</f>
        <v>3918882.99</v>
      </c>
      <c r="G16" s="30">
        <f t="shared" si="0"/>
        <v>99.97150484693879</v>
      </c>
    </row>
    <row r="17" spans="1:7" s="42" customFormat="1" ht="18" customHeight="1">
      <c r="A17" s="51" t="s">
        <v>19</v>
      </c>
      <c r="B17" s="51"/>
      <c r="C17" s="31" t="s">
        <v>30</v>
      </c>
      <c r="D17" s="29">
        <v>165000</v>
      </c>
      <c r="E17" s="29">
        <v>340000</v>
      </c>
      <c r="F17" s="29">
        <f>329893.32+7066.59</f>
        <v>336959.91000000003</v>
      </c>
      <c r="G17" s="30">
        <f t="shared" si="0"/>
        <v>99.10585588235296</v>
      </c>
    </row>
    <row r="18" spans="1:7" s="42" customFormat="1" ht="18.75" customHeight="1">
      <c r="A18" s="49" t="s">
        <v>20</v>
      </c>
      <c r="B18" s="50"/>
      <c r="C18" s="31" t="s">
        <v>31</v>
      </c>
      <c r="D18" s="29">
        <v>2213000</v>
      </c>
      <c r="E18" s="29">
        <f>2250000+1330000</f>
        <v>3580000</v>
      </c>
      <c r="F18" s="29">
        <f>2198599.67+50091.98+1327678.85+5552.58</f>
        <v>3581923.08</v>
      </c>
      <c r="G18" s="30">
        <f t="shared" si="0"/>
        <v>100.05371731843576</v>
      </c>
    </row>
    <row r="19" spans="1:7" s="42" customFormat="1" ht="16.5" customHeight="1">
      <c r="A19" s="51" t="s">
        <v>22</v>
      </c>
      <c r="B19" s="51"/>
      <c r="C19" s="32" t="s">
        <v>32</v>
      </c>
      <c r="D19" s="29">
        <f>D20</f>
        <v>5000</v>
      </c>
      <c r="E19" s="29">
        <f>E20</f>
        <v>2100</v>
      </c>
      <c r="F19" s="29">
        <f>F20</f>
        <v>2100</v>
      </c>
      <c r="G19" s="30">
        <f t="shared" si="0"/>
        <v>100</v>
      </c>
    </row>
    <row r="20" spans="1:7" s="42" customFormat="1" ht="87" customHeight="1">
      <c r="A20" s="51" t="s">
        <v>23</v>
      </c>
      <c r="B20" s="51"/>
      <c r="C20" s="31" t="s">
        <v>33</v>
      </c>
      <c r="D20" s="29">
        <v>5000</v>
      </c>
      <c r="E20" s="29">
        <v>2100</v>
      </c>
      <c r="F20" s="29">
        <v>2100</v>
      </c>
      <c r="G20" s="30">
        <f t="shared" si="0"/>
        <v>100</v>
      </c>
    </row>
    <row r="21" spans="1:7" s="42" customFormat="1" ht="51" customHeight="1">
      <c r="A21" s="51" t="s">
        <v>7</v>
      </c>
      <c r="B21" s="51"/>
      <c r="C21" s="32" t="s">
        <v>34</v>
      </c>
      <c r="D21" s="29">
        <f>D22+D23</f>
        <v>9000</v>
      </c>
      <c r="E21" s="29">
        <f>E22+E23</f>
        <v>9000</v>
      </c>
      <c r="F21" s="29">
        <f>F22+F23</f>
        <v>8722.44</v>
      </c>
      <c r="G21" s="30">
        <f t="shared" si="0"/>
        <v>96.91600000000001</v>
      </c>
    </row>
    <row r="22" spans="1:7" s="42" customFormat="1" ht="105" customHeight="1">
      <c r="A22" s="60" t="s">
        <v>48</v>
      </c>
      <c r="B22" s="60"/>
      <c r="C22" s="32" t="s">
        <v>35</v>
      </c>
      <c r="D22" s="29">
        <v>0</v>
      </c>
      <c r="E22" s="29">
        <v>9000</v>
      </c>
      <c r="F22" s="29">
        <v>8722.44</v>
      </c>
      <c r="G22" s="30">
        <f t="shared" si="0"/>
        <v>96.91600000000001</v>
      </c>
    </row>
    <row r="23" spans="1:7" s="42" customFormat="1" ht="54" customHeight="1">
      <c r="A23" s="58" t="s">
        <v>121</v>
      </c>
      <c r="B23" s="59"/>
      <c r="C23" s="32" t="s">
        <v>122</v>
      </c>
      <c r="D23" s="29">
        <v>9000</v>
      </c>
      <c r="E23" s="29">
        <v>0</v>
      </c>
      <c r="F23" s="29">
        <v>0</v>
      </c>
      <c r="G23" s="30">
        <v>0</v>
      </c>
    </row>
    <row r="24" spans="1:7" s="42" customFormat="1" ht="34.5" customHeight="1">
      <c r="A24" s="51" t="s">
        <v>13</v>
      </c>
      <c r="B24" s="51"/>
      <c r="C24" s="32" t="s">
        <v>36</v>
      </c>
      <c r="D24" s="29">
        <f>D25+D26</f>
        <v>46500</v>
      </c>
      <c r="E24" s="29">
        <f>E25+E26</f>
        <v>0</v>
      </c>
      <c r="F24" s="29">
        <f>F25+F26</f>
        <v>0</v>
      </c>
      <c r="G24" s="30">
        <v>0</v>
      </c>
    </row>
    <row r="25" spans="1:7" s="42" customFormat="1" ht="35.25" customHeight="1">
      <c r="A25" s="49" t="s">
        <v>49</v>
      </c>
      <c r="B25" s="50"/>
      <c r="C25" s="32" t="s">
        <v>45</v>
      </c>
      <c r="D25" s="29">
        <v>0</v>
      </c>
      <c r="E25" s="29">
        <v>0</v>
      </c>
      <c r="F25" s="29">
        <v>0</v>
      </c>
      <c r="G25" s="30">
        <v>0</v>
      </c>
    </row>
    <row r="26" spans="1:7" s="42" customFormat="1" ht="35.25" customHeight="1">
      <c r="A26" s="47" t="s">
        <v>50</v>
      </c>
      <c r="B26" s="48"/>
      <c r="C26" s="32" t="s">
        <v>51</v>
      </c>
      <c r="D26" s="29">
        <v>46500</v>
      </c>
      <c r="E26" s="29">
        <v>0</v>
      </c>
      <c r="F26" s="29">
        <v>0</v>
      </c>
      <c r="G26" s="30">
        <v>0</v>
      </c>
    </row>
    <row r="27" spans="1:7" s="42" customFormat="1" ht="20.25" customHeight="1">
      <c r="A27" s="51" t="s">
        <v>52</v>
      </c>
      <c r="B27" s="51"/>
      <c r="C27" s="32" t="s">
        <v>53</v>
      </c>
      <c r="D27" s="29">
        <f>D28+D29</f>
        <v>1000</v>
      </c>
      <c r="E27" s="29">
        <f>E28+E29</f>
        <v>1500</v>
      </c>
      <c r="F27" s="29">
        <f>F28+F29</f>
        <v>1500</v>
      </c>
      <c r="G27" s="30">
        <f>F27/E27%</f>
        <v>100</v>
      </c>
    </row>
    <row r="28" spans="1:7" s="42" customFormat="1" ht="69" customHeight="1">
      <c r="A28" s="51" t="s">
        <v>102</v>
      </c>
      <c r="B28" s="51" t="s">
        <v>15</v>
      </c>
      <c r="C28" s="32" t="s">
        <v>103</v>
      </c>
      <c r="D28" s="29">
        <v>1000</v>
      </c>
      <c r="E28" s="29">
        <v>1500</v>
      </c>
      <c r="F28" s="29">
        <v>1500</v>
      </c>
      <c r="G28" s="30">
        <f>F28/E28%</f>
        <v>100</v>
      </c>
    </row>
    <row r="29" spans="1:7" s="42" customFormat="1" ht="54.75" customHeight="1">
      <c r="A29" s="51" t="s">
        <v>60</v>
      </c>
      <c r="B29" s="51" t="s">
        <v>15</v>
      </c>
      <c r="C29" s="32" t="s">
        <v>61</v>
      </c>
      <c r="D29" s="29">
        <v>0</v>
      </c>
      <c r="E29" s="29">
        <v>0</v>
      </c>
      <c r="F29" s="29">
        <v>0</v>
      </c>
      <c r="G29" s="30">
        <v>0</v>
      </c>
    </row>
    <row r="30" spans="1:7" s="42" customFormat="1" ht="20.25" customHeight="1">
      <c r="A30" s="51" t="s">
        <v>54</v>
      </c>
      <c r="B30" s="51"/>
      <c r="C30" s="32" t="s">
        <v>55</v>
      </c>
      <c r="D30" s="29">
        <f>D31</f>
        <v>0</v>
      </c>
      <c r="E30" s="29">
        <f>E31</f>
        <v>0</v>
      </c>
      <c r="F30" s="29">
        <f>F31</f>
        <v>0</v>
      </c>
      <c r="G30" s="30">
        <v>0</v>
      </c>
    </row>
    <row r="31" spans="1:7" s="42" customFormat="1" ht="37.5" customHeight="1">
      <c r="A31" s="51" t="s">
        <v>56</v>
      </c>
      <c r="B31" s="51" t="s">
        <v>15</v>
      </c>
      <c r="C31" s="32" t="s">
        <v>57</v>
      </c>
      <c r="D31" s="29">
        <v>0</v>
      </c>
      <c r="E31" s="29">
        <v>0</v>
      </c>
      <c r="F31" s="29">
        <v>0</v>
      </c>
      <c r="G31" s="30">
        <v>0</v>
      </c>
    </row>
    <row r="32" spans="1:7" s="43" customFormat="1" ht="18.75" customHeight="1">
      <c r="A32" s="53" t="s">
        <v>10</v>
      </c>
      <c r="B32" s="53"/>
      <c r="C32" s="33" t="s">
        <v>37</v>
      </c>
      <c r="D32" s="27">
        <f>D33</f>
        <v>3929460</v>
      </c>
      <c r="E32" s="27">
        <f>E33</f>
        <v>3947310</v>
      </c>
      <c r="F32" s="27">
        <f>F33</f>
        <v>3944413.2</v>
      </c>
      <c r="G32" s="28">
        <f aca="true" t="shared" si="1" ref="G32:G37">F32/E32%</f>
        <v>99.92661331387706</v>
      </c>
    </row>
    <row r="33" spans="1:7" s="42" customFormat="1" ht="34.5" customHeight="1">
      <c r="A33" s="51" t="s">
        <v>9</v>
      </c>
      <c r="B33" s="51"/>
      <c r="C33" s="32" t="s">
        <v>38</v>
      </c>
      <c r="D33" s="29">
        <f>D34+D35+D37+D38</f>
        <v>3929460</v>
      </c>
      <c r="E33" s="29">
        <f>E34+E35+E37+E38</f>
        <v>3947310</v>
      </c>
      <c r="F33" s="29">
        <f>F34+F35+F37+F38</f>
        <v>3944413.2</v>
      </c>
      <c r="G33" s="30">
        <f t="shared" si="1"/>
        <v>99.92661331387706</v>
      </c>
    </row>
    <row r="34" spans="1:7" s="42" customFormat="1" ht="54.75" customHeight="1">
      <c r="A34" s="47" t="s">
        <v>123</v>
      </c>
      <c r="B34" s="48"/>
      <c r="C34" s="32" t="s">
        <v>124</v>
      </c>
      <c r="D34" s="29">
        <v>1649800</v>
      </c>
      <c r="E34" s="29">
        <v>1667650</v>
      </c>
      <c r="F34" s="29">
        <v>1667650</v>
      </c>
      <c r="G34" s="30">
        <f t="shared" si="1"/>
        <v>100</v>
      </c>
    </row>
    <row r="35" spans="1:7" s="42" customFormat="1" ht="35.25" customHeight="1">
      <c r="A35" s="51" t="s">
        <v>0</v>
      </c>
      <c r="B35" s="51"/>
      <c r="C35" s="32" t="s">
        <v>104</v>
      </c>
      <c r="D35" s="29">
        <f>D36</f>
        <v>333580</v>
      </c>
      <c r="E35" s="29">
        <f>E36</f>
        <v>333580</v>
      </c>
      <c r="F35" s="29">
        <f>F36</f>
        <v>333580</v>
      </c>
      <c r="G35" s="30">
        <f t="shared" si="1"/>
        <v>100</v>
      </c>
    </row>
    <row r="36" spans="1:7" s="42" customFormat="1" ht="68.25" customHeight="1">
      <c r="A36" s="51" t="s">
        <v>58</v>
      </c>
      <c r="B36" s="51"/>
      <c r="C36" s="32" t="s">
        <v>105</v>
      </c>
      <c r="D36" s="29">
        <v>333580</v>
      </c>
      <c r="E36" s="29">
        <v>333580</v>
      </c>
      <c r="F36" s="29">
        <v>333580</v>
      </c>
      <c r="G36" s="30">
        <f t="shared" si="1"/>
        <v>100</v>
      </c>
    </row>
    <row r="37" spans="1:7" s="42" customFormat="1" ht="21" customHeight="1">
      <c r="A37" s="51" t="s">
        <v>46</v>
      </c>
      <c r="B37" s="51"/>
      <c r="C37" s="32" t="s">
        <v>106</v>
      </c>
      <c r="D37" s="29">
        <f>D40+D39</f>
        <v>1946080</v>
      </c>
      <c r="E37" s="29">
        <f>E40+E39</f>
        <v>1946080</v>
      </c>
      <c r="F37" s="29">
        <f>F40+F39</f>
        <v>1943183.2</v>
      </c>
      <c r="G37" s="30">
        <f t="shared" si="1"/>
        <v>99.85114692098989</v>
      </c>
    </row>
    <row r="38" spans="1:7" s="42" customFormat="1" ht="38.25" customHeight="1">
      <c r="A38" s="51" t="s">
        <v>107</v>
      </c>
      <c r="B38" s="51"/>
      <c r="C38" s="32" t="s">
        <v>108</v>
      </c>
      <c r="D38" s="29">
        <v>0</v>
      </c>
      <c r="E38" s="29">
        <v>0</v>
      </c>
      <c r="F38" s="29">
        <v>0</v>
      </c>
      <c r="G38" s="30">
        <v>0</v>
      </c>
    </row>
    <row r="39" spans="1:7" s="42" customFormat="1" ht="84" customHeight="1">
      <c r="A39" s="47" t="s">
        <v>78</v>
      </c>
      <c r="B39" s="48"/>
      <c r="C39" s="32" t="s">
        <v>109</v>
      </c>
      <c r="D39" s="29">
        <v>1946080</v>
      </c>
      <c r="E39" s="29">
        <v>1946080</v>
      </c>
      <c r="F39" s="29">
        <v>1943183.2</v>
      </c>
      <c r="G39" s="30">
        <f>F39/E39%</f>
        <v>99.85114692098989</v>
      </c>
    </row>
    <row r="40" spans="1:7" s="42" customFormat="1" ht="40.5" customHeight="1">
      <c r="A40" s="51" t="s">
        <v>59</v>
      </c>
      <c r="B40" s="51"/>
      <c r="C40" s="32" t="s">
        <v>110</v>
      </c>
      <c r="D40" s="29">
        <v>0</v>
      </c>
      <c r="E40" s="29">
        <v>0</v>
      </c>
      <c r="F40" s="29">
        <v>0</v>
      </c>
      <c r="G40" s="30">
        <v>0</v>
      </c>
    </row>
    <row r="41" spans="1:7" s="43" customFormat="1" ht="18.75" customHeight="1">
      <c r="A41" s="64" t="s">
        <v>11</v>
      </c>
      <c r="B41" s="64"/>
      <c r="C41" s="14"/>
      <c r="D41" s="15">
        <f>D11+D32</f>
        <v>6705960</v>
      </c>
      <c r="E41" s="15">
        <f>E11+E32</f>
        <v>8471654</v>
      </c>
      <c r="F41" s="15">
        <f>F11+F32</f>
        <v>8474001.84</v>
      </c>
      <c r="G41" s="16">
        <f>F41/E41%</f>
        <v>100.02771406858685</v>
      </c>
    </row>
    <row r="42" spans="1:7" s="41" customFormat="1" ht="18.75" customHeight="1">
      <c r="A42" s="53" t="s">
        <v>12</v>
      </c>
      <c r="B42" s="53"/>
      <c r="C42" s="34"/>
      <c r="D42" s="29"/>
      <c r="E42" s="29"/>
      <c r="F42" s="29"/>
      <c r="G42" s="30"/>
    </row>
    <row r="43" spans="1:7" s="41" customFormat="1" ht="19.5" customHeight="1">
      <c r="A43" s="51" t="s">
        <v>39</v>
      </c>
      <c r="B43" s="51"/>
      <c r="C43" s="35" t="s">
        <v>62</v>
      </c>
      <c r="D43" s="36">
        <v>678462</v>
      </c>
      <c r="E43" s="36">
        <v>663462</v>
      </c>
      <c r="F43" s="36">
        <v>663168.87</v>
      </c>
      <c r="G43" s="46">
        <f aca="true" t="shared" si="2" ref="G43:G91">F43/E43%</f>
        <v>99.95581811769175</v>
      </c>
    </row>
    <row r="44" spans="1:7" s="44" customFormat="1" ht="18.75" customHeight="1">
      <c r="A44" s="51" t="s">
        <v>40</v>
      </c>
      <c r="B44" s="51"/>
      <c r="C44" s="35" t="s">
        <v>63</v>
      </c>
      <c r="D44" s="29">
        <v>204896</v>
      </c>
      <c r="E44" s="29">
        <v>192896</v>
      </c>
      <c r="F44" s="29">
        <v>192896</v>
      </c>
      <c r="G44" s="46">
        <f t="shared" si="2"/>
        <v>100</v>
      </c>
    </row>
    <row r="45" spans="1:7" s="41" customFormat="1" ht="21" customHeight="1">
      <c r="A45" s="51" t="s">
        <v>39</v>
      </c>
      <c r="B45" s="51"/>
      <c r="C45" s="37" t="s">
        <v>64</v>
      </c>
      <c r="D45" s="29">
        <v>1081550</v>
      </c>
      <c r="E45" s="29">
        <v>1156763</v>
      </c>
      <c r="F45" s="29">
        <v>1156416.26</v>
      </c>
      <c r="G45" s="46">
        <f t="shared" si="2"/>
        <v>99.97002497486521</v>
      </c>
    </row>
    <row r="46" spans="1:7" s="41" customFormat="1" ht="21" customHeight="1">
      <c r="A46" s="49" t="s">
        <v>40</v>
      </c>
      <c r="B46" s="50"/>
      <c r="C46" s="37" t="s">
        <v>65</v>
      </c>
      <c r="D46" s="29">
        <v>326628</v>
      </c>
      <c r="E46" s="29">
        <v>340742</v>
      </c>
      <c r="F46" s="29">
        <v>340742</v>
      </c>
      <c r="G46" s="46">
        <f t="shared" si="2"/>
        <v>100</v>
      </c>
    </row>
    <row r="47" spans="1:7" s="41" customFormat="1" ht="21" customHeight="1">
      <c r="A47" s="51" t="s">
        <v>41</v>
      </c>
      <c r="B47" s="51"/>
      <c r="C47" s="37" t="s">
        <v>125</v>
      </c>
      <c r="D47" s="29">
        <v>0</v>
      </c>
      <c r="E47" s="29">
        <v>1128</v>
      </c>
      <c r="F47" s="29">
        <v>1128</v>
      </c>
      <c r="G47" s="46">
        <f>F47/E47%</f>
        <v>100</v>
      </c>
    </row>
    <row r="48" spans="1:7" s="41" customFormat="1" ht="21" customHeight="1">
      <c r="A48" s="51" t="s">
        <v>44</v>
      </c>
      <c r="B48" s="51"/>
      <c r="C48" s="37" t="s">
        <v>66</v>
      </c>
      <c r="D48" s="29">
        <v>1000</v>
      </c>
      <c r="E48" s="29">
        <v>0</v>
      </c>
      <c r="F48" s="29">
        <v>0</v>
      </c>
      <c r="G48" s="46">
        <v>0</v>
      </c>
    </row>
    <row r="49" spans="1:7" s="41" customFormat="1" ht="21" customHeight="1">
      <c r="A49" s="51" t="s">
        <v>43</v>
      </c>
      <c r="B49" s="51"/>
      <c r="C49" s="37" t="s">
        <v>67</v>
      </c>
      <c r="D49" s="29">
        <v>10000</v>
      </c>
      <c r="E49" s="29">
        <v>7800</v>
      </c>
      <c r="F49" s="29">
        <v>7800</v>
      </c>
      <c r="G49" s="46">
        <f t="shared" si="2"/>
        <v>100</v>
      </c>
    </row>
    <row r="50" spans="1:7" s="41" customFormat="1" ht="38.25" customHeight="1">
      <c r="A50" s="47" t="s">
        <v>87</v>
      </c>
      <c r="B50" s="48"/>
      <c r="C50" s="37" t="s">
        <v>88</v>
      </c>
      <c r="D50" s="29">
        <v>0</v>
      </c>
      <c r="E50" s="29">
        <v>542</v>
      </c>
      <c r="F50" s="29">
        <v>542</v>
      </c>
      <c r="G50" s="46">
        <f t="shared" si="2"/>
        <v>100</v>
      </c>
    </row>
    <row r="51" spans="1:7" s="41" customFormat="1" ht="19.5" customHeight="1">
      <c r="A51" s="51" t="s">
        <v>89</v>
      </c>
      <c r="B51" s="51"/>
      <c r="C51" s="37" t="s">
        <v>79</v>
      </c>
      <c r="D51" s="29">
        <v>600</v>
      </c>
      <c r="E51" s="29">
        <v>405</v>
      </c>
      <c r="F51" s="29">
        <v>405</v>
      </c>
      <c r="G51" s="46">
        <f t="shared" si="2"/>
        <v>100</v>
      </c>
    </row>
    <row r="52" spans="1:7" s="41" customFormat="1" ht="54" customHeight="1">
      <c r="A52" s="47" t="s">
        <v>126</v>
      </c>
      <c r="B52" s="48"/>
      <c r="C52" s="37" t="s">
        <v>80</v>
      </c>
      <c r="D52" s="29">
        <v>0</v>
      </c>
      <c r="E52" s="29">
        <v>251</v>
      </c>
      <c r="F52" s="29">
        <v>250.05</v>
      </c>
      <c r="G52" s="46">
        <f t="shared" si="2"/>
        <v>99.62151394422312</v>
      </c>
    </row>
    <row r="53" spans="1:7" s="41" customFormat="1" ht="19.5" customHeight="1">
      <c r="A53" s="51" t="s">
        <v>90</v>
      </c>
      <c r="B53" s="51"/>
      <c r="C53" s="37" t="s">
        <v>91</v>
      </c>
      <c r="D53" s="29">
        <v>2016</v>
      </c>
      <c r="E53" s="29">
        <v>2011</v>
      </c>
      <c r="F53" s="29">
        <v>2010.24</v>
      </c>
      <c r="G53" s="46">
        <f t="shared" si="2"/>
        <v>99.96220785678767</v>
      </c>
    </row>
    <row r="54" spans="1:7" s="41" customFormat="1" ht="19.5" customHeight="1">
      <c r="A54" s="51" t="s">
        <v>90</v>
      </c>
      <c r="B54" s="51"/>
      <c r="C54" s="37" t="s">
        <v>92</v>
      </c>
      <c r="D54" s="29">
        <v>10000</v>
      </c>
      <c r="E54" s="29">
        <v>10000</v>
      </c>
      <c r="F54" s="29">
        <v>0</v>
      </c>
      <c r="G54" s="46">
        <f t="shared" si="2"/>
        <v>0</v>
      </c>
    </row>
    <row r="55" spans="1:7" s="41" customFormat="1" ht="19.5" customHeight="1">
      <c r="A55" s="47" t="s">
        <v>83</v>
      </c>
      <c r="B55" s="48"/>
      <c r="C55" s="37" t="s">
        <v>127</v>
      </c>
      <c r="D55" s="29">
        <v>0</v>
      </c>
      <c r="E55" s="29">
        <v>8353</v>
      </c>
      <c r="F55" s="29">
        <v>8352.08</v>
      </c>
      <c r="G55" s="46">
        <f t="shared" si="2"/>
        <v>99.98898599305639</v>
      </c>
    </row>
    <row r="56" spans="1:7" s="41" customFormat="1" ht="22.5" customHeight="1">
      <c r="A56" s="47" t="s">
        <v>43</v>
      </c>
      <c r="B56" s="48"/>
      <c r="C56" s="37" t="s">
        <v>111</v>
      </c>
      <c r="D56" s="29">
        <v>20000</v>
      </c>
      <c r="E56" s="29">
        <v>33000</v>
      </c>
      <c r="F56" s="29">
        <v>33000</v>
      </c>
      <c r="G56" s="46">
        <f t="shared" si="2"/>
        <v>100</v>
      </c>
    </row>
    <row r="57" spans="1:7" s="41" customFormat="1" ht="22.5" customHeight="1">
      <c r="A57" s="51" t="s">
        <v>86</v>
      </c>
      <c r="B57" s="51"/>
      <c r="C57" s="37" t="s">
        <v>112</v>
      </c>
      <c r="D57" s="29">
        <v>210000</v>
      </c>
      <c r="E57" s="29">
        <v>234647</v>
      </c>
      <c r="F57" s="29">
        <v>234555.7</v>
      </c>
      <c r="G57" s="46">
        <f t="shared" si="2"/>
        <v>99.96109048911771</v>
      </c>
    </row>
    <row r="58" spans="1:7" s="41" customFormat="1" ht="22.5" customHeight="1">
      <c r="A58" s="47" t="s">
        <v>137</v>
      </c>
      <c r="B58" s="48"/>
      <c r="C58" s="37" t="s">
        <v>138</v>
      </c>
      <c r="D58" s="29">
        <v>0</v>
      </c>
      <c r="E58" s="29">
        <v>50000</v>
      </c>
      <c r="F58" s="29">
        <v>50000</v>
      </c>
      <c r="G58" s="46">
        <f t="shared" si="2"/>
        <v>100</v>
      </c>
    </row>
    <row r="59" spans="1:7" s="41" customFormat="1" ht="21" customHeight="1">
      <c r="A59" s="51" t="s">
        <v>39</v>
      </c>
      <c r="B59" s="51"/>
      <c r="C59" s="37" t="s">
        <v>68</v>
      </c>
      <c r="D59" s="29">
        <v>256206</v>
      </c>
      <c r="E59" s="29">
        <v>256050.54</v>
      </c>
      <c r="F59" s="29">
        <v>256050.54</v>
      </c>
      <c r="G59" s="46">
        <f t="shared" si="2"/>
        <v>100</v>
      </c>
    </row>
    <row r="60" spans="1:7" s="41" customFormat="1" ht="21" customHeight="1">
      <c r="A60" s="51" t="s">
        <v>40</v>
      </c>
      <c r="B60" s="51"/>
      <c r="C60" s="37" t="s">
        <v>69</v>
      </c>
      <c r="D60" s="29">
        <v>77374</v>
      </c>
      <c r="E60" s="29">
        <v>77327.26</v>
      </c>
      <c r="F60" s="29">
        <v>77327.26</v>
      </c>
      <c r="G60" s="46">
        <f t="shared" si="2"/>
        <v>100</v>
      </c>
    </row>
    <row r="61" spans="1:7" s="41" customFormat="1" ht="21" customHeight="1">
      <c r="A61" s="47" t="s">
        <v>87</v>
      </c>
      <c r="B61" s="48"/>
      <c r="C61" s="37" t="s">
        <v>139</v>
      </c>
      <c r="D61" s="29">
        <v>0</v>
      </c>
      <c r="E61" s="29">
        <v>202.2</v>
      </c>
      <c r="F61" s="29">
        <v>202.2</v>
      </c>
      <c r="G61" s="46">
        <f t="shared" si="2"/>
        <v>100</v>
      </c>
    </row>
    <row r="62" spans="1:7" s="41" customFormat="1" ht="21" customHeight="1">
      <c r="A62" s="47" t="s">
        <v>44</v>
      </c>
      <c r="B62" s="48"/>
      <c r="C62" s="37" t="s">
        <v>113</v>
      </c>
      <c r="D62" s="29">
        <v>66000</v>
      </c>
      <c r="E62" s="29">
        <v>96000</v>
      </c>
      <c r="F62" s="29">
        <v>68200</v>
      </c>
      <c r="G62" s="46">
        <f t="shared" si="2"/>
        <v>71.04166666666667</v>
      </c>
    </row>
    <row r="63" spans="1:7" s="41" customFormat="1" ht="21" customHeight="1">
      <c r="A63" s="47" t="s">
        <v>128</v>
      </c>
      <c r="B63" s="48"/>
      <c r="C63" s="37" t="s">
        <v>129</v>
      </c>
      <c r="D63" s="29">
        <v>0</v>
      </c>
      <c r="E63" s="29">
        <v>319400</v>
      </c>
      <c r="F63" s="29">
        <v>319080</v>
      </c>
      <c r="G63" s="46">
        <f t="shared" si="2"/>
        <v>99.89981214777708</v>
      </c>
    </row>
    <row r="64" spans="1:7" s="41" customFormat="1" ht="21" customHeight="1">
      <c r="A64" s="47" t="s">
        <v>81</v>
      </c>
      <c r="B64" s="48"/>
      <c r="C64" s="37" t="s">
        <v>114</v>
      </c>
      <c r="D64" s="29">
        <v>170000</v>
      </c>
      <c r="E64" s="29">
        <v>327200</v>
      </c>
      <c r="F64" s="29">
        <v>326528.6</v>
      </c>
      <c r="G64" s="46">
        <f t="shared" si="2"/>
        <v>99.794804400978</v>
      </c>
    </row>
    <row r="65" spans="1:7" s="41" customFormat="1" ht="21" customHeight="1">
      <c r="A65" s="47" t="s">
        <v>87</v>
      </c>
      <c r="B65" s="48"/>
      <c r="C65" s="37" t="s">
        <v>115</v>
      </c>
      <c r="D65" s="29">
        <v>0</v>
      </c>
      <c r="E65" s="29">
        <v>48400</v>
      </c>
      <c r="F65" s="29">
        <v>48400</v>
      </c>
      <c r="G65" s="46">
        <f t="shared" si="2"/>
        <v>100</v>
      </c>
    </row>
    <row r="66" spans="1:7" s="41" customFormat="1" ht="21" customHeight="1">
      <c r="A66" s="47" t="s">
        <v>116</v>
      </c>
      <c r="B66" s="48"/>
      <c r="C66" s="37" t="s">
        <v>117</v>
      </c>
      <c r="D66" s="29">
        <v>5000</v>
      </c>
      <c r="E66" s="29">
        <v>0</v>
      </c>
      <c r="F66" s="29">
        <v>0</v>
      </c>
      <c r="G66" s="46">
        <v>0</v>
      </c>
    </row>
    <row r="67" spans="1:7" s="41" customFormat="1" ht="21" customHeight="1">
      <c r="A67" s="51" t="s">
        <v>44</v>
      </c>
      <c r="B67" s="51"/>
      <c r="C67" s="37" t="s">
        <v>70</v>
      </c>
      <c r="D67" s="29">
        <v>1831080</v>
      </c>
      <c r="E67" s="29">
        <v>1831080</v>
      </c>
      <c r="F67" s="29">
        <v>1829115.2</v>
      </c>
      <c r="G67" s="46">
        <f t="shared" si="2"/>
        <v>99.89269720602049</v>
      </c>
    </row>
    <row r="68" spans="1:7" s="41" customFormat="1" ht="19.5" customHeight="1">
      <c r="A68" s="47" t="s">
        <v>44</v>
      </c>
      <c r="B68" s="48"/>
      <c r="C68" s="37" t="s">
        <v>74</v>
      </c>
      <c r="D68" s="29">
        <v>355000</v>
      </c>
      <c r="E68" s="29">
        <v>758000</v>
      </c>
      <c r="F68" s="29">
        <v>717323.62</v>
      </c>
      <c r="G68" s="46">
        <f t="shared" si="2"/>
        <v>94.63372295514512</v>
      </c>
    </row>
    <row r="69" spans="1:7" s="41" customFormat="1" ht="19.5" customHeight="1">
      <c r="A69" s="47" t="s">
        <v>128</v>
      </c>
      <c r="B69" s="48"/>
      <c r="C69" s="37" t="s">
        <v>140</v>
      </c>
      <c r="D69" s="29">
        <v>0</v>
      </c>
      <c r="E69" s="29">
        <v>150000</v>
      </c>
      <c r="F69" s="29">
        <v>0</v>
      </c>
      <c r="G69" s="46">
        <f t="shared" si="2"/>
        <v>0</v>
      </c>
    </row>
    <row r="70" spans="1:7" s="41" customFormat="1" ht="19.5" customHeight="1">
      <c r="A70" s="47" t="s">
        <v>81</v>
      </c>
      <c r="B70" s="48"/>
      <c r="C70" s="37" t="s">
        <v>82</v>
      </c>
      <c r="D70" s="29">
        <v>50000</v>
      </c>
      <c r="E70" s="29">
        <v>188000</v>
      </c>
      <c r="F70" s="29">
        <v>187900</v>
      </c>
      <c r="G70" s="46">
        <f t="shared" si="2"/>
        <v>99.94680851063829</v>
      </c>
    </row>
    <row r="71" spans="1:7" s="41" customFormat="1" ht="19.5" customHeight="1">
      <c r="A71" s="51" t="s">
        <v>86</v>
      </c>
      <c r="B71" s="51"/>
      <c r="C71" s="37" t="s">
        <v>130</v>
      </c>
      <c r="D71" s="29">
        <v>0</v>
      </c>
      <c r="E71" s="29">
        <v>20000</v>
      </c>
      <c r="F71" s="29">
        <v>15470</v>
      </c>
      <c r="G71" s="46">
        <f t="shared" si="2"/>
        <v>77.35</v>
      </c>
    </row>
    <row r="72" spans="1:7" s="41" customFormat="1" ht="38.25" customHeight="1">
      <c r="A72" s="47" t="s">
        <v>87</v>
      </c>
      <c r="B72" s="48"/>
      <c r="C72" s="37" t="s">
        <v>93</v>
      </c>
      <c r="D72" s="29">
        <v>15000</v>
      </c>
      <c r="E72" s="29">
        <v>40000</v>
      </c>
      <c r="F72" s="29">
        <v>37562.23</v>
      </c>
      <c r="G72" s="46">
        <f t="shared" si="2"/>
        <v>93.90557500000001</v>
      </c>
    </row>
    <row r="73" spans="1:7" s="41" customFormat="1" ht="21" customHeight="1">
      <c r="A73" s="47" t="s">
        <v>44</v>
      </c>
      <c r="B73" s="48"/>
      <c r="C73" s="37" t="s">
        <v>131</v>
      </c>
      <c r="D73" s="29">
        <v>95000</v>
      </c>
      <c r="E73" s="29">
        <v>95000</v>
      </c>
      <c r="F73" s="29">
        <v>94265</v>
      </c>
      <c r="G73" s="46">
        <f t="shared" si="2"/>
        <v>99.22631578947369</v>
      </c>
    </row>
    <row r="74" spans="1:7" s="41" customFormat="1" ht="21" customHeight="1">
      <c r="A74" s="51" t="s">
        <v>41</v>
      </c>
      <c r="B74" s="51"/>
      <c r="C74" s="37" t="s">
        <v>75</v>
      </c>
      <c r="D74" s="29">
        <v>57986</v>
      </c>
      <c r="E74" s="29">
        <v>57986</v>
      </c>
      <c r="F74" s="29">
        <v>51461.5</v>
      </c>
      <c r="G74" s="46">
        <f t="shared" si="2"/>
        <v>88.74814610423205</v>
      </c>
    </row>
    <row r="75" spans="1:7" s="41" customFormat="1" ht="21" customHeight="1">
      <c r="A75" s="47" t="s">
        <v>99</v>
      </c>
      <c r="B75" s="48"/>
      <c r="C75" s="37" t="s">
        <v>100</v>
      </c>
      <c r="D75" s="29">
        <v>23751</v>
      </c>
      <c r="E75" s="29">
        <v>25751</v>
      </c>
      <c r="F75" s="29">
        <v>25614</v>
      </c>
      <c r="G75" s="46">
        <f t="shared" si="2"/>
        <v>99.46798182594851</v>
      </c>
    </row>
    <row r="76" spans="1:7" s="41" customFormat="1" ht="21" customHeight="1">
      <c r="A76" s="47" t="s">
        <v>83</v>
      </c>
      <c r="B76" s="48"/>
      <c r="C76" s="37" t="s">
        <v>84</v>
      </c>
      <c r="D76" s="29">
        <v>349735</v>
      </c>
      <c r="E76" s="29">
        <v>459735</v>
      </c>
      <c r="F76" s="29">
        <v>380412.35</v>
      </c>
      <c r="G76" s="46">
        <f t="shared" si="2"/>
        <v>82.74600585119687</v>
      </c>
    </row>
    <row r="77" spans="1:7" s="41" customFormat="1" ht="21" customHeight="1">
      <c r="A77" s="49" t="s">
        <v>44</v>
      </c>
      <c r="B77" s="50"/>
      <c r="C77" s="37" t="s">
        <v>76</v>
      </c>
      <c r="D77" s="29">
        <v>179676</v>
      </c>
      <c r="E77" s="29">
        <v>237676</v>
      </c>
      <c r="F77" s="29">
        <v>224955.14</v>
      </c>
      <c r="G77" s="46">
        <f t="shared" si="2"/>
        <v>94.64781467207459</v>
      </c>
    </row>
    <row r="78" spans="1:7" s="41" customFormat="1" ht="21" customHeight="1">
      <c r="A78" s="47" t="s">
        <v>43</v>
      </c>
      <c r="B78" s="48"/>
      <c r="C78" s="37" t="s">
        <v>77</v>
      </c>
      <c r="D78" s="29">
        <v>40000</v>
      </c>
      <c r="E78" s="29">
        <v>44000</v>
      </c>
      <c r="F78" s="29">
        <v>43615</v>
      </c>
      <c r="G78" s="46">
        <f t="shared" si="2"/>
        <v>99.125</v>
      </c>
    </row>
    <row r="79" spans="1:7" s="41" customFormat="1" ht="22.5" customHeight="1">
      <c r="A79" s="47" t="s">
        <v>128</v>
      </c>
      <c r="B79" s="48"/>
      <c r="C79" s="37" t="s">
        <v>132</v>
      </c>
      <c r="D79" s="29">
        <v>0</v>
      </c>
      <c r="E79" s="29">
        <v>347000</v>
      </c>
      <c r="F79" s="29">
        <v>347000</v>
      </c>
      <c r="G79" s="46">
        <f t="shared" si="2"/>
        <v>100</v>
      </c>
    </row>
    <row r="80" spans="1:7" s="41" customFormat="1" ht="22.5" customHeight="1">
      <c r="A80" s="47" t="s">
        <v>81</v>
      </c>
      <c r="B80" s="48"/>
      <c r="C80" s="37" t="s">
        <v>101</v>
      </c>
      <c r="D80" s="29">
        <v>0</v>
      </c>
      <c r="E80" s="29">
        <v>101116</v>
      </c>
      <c r="F80" s="29">
        <v>100690</v>
      </c>
      <c r="G80" s="46">
        <f t="shared" si="2"/>
        <v>99.5787016891491</v>
      </c>
    </row>
    <row r="81" spans="1:7" s="41" customFormat="1" ht="21.75" customHeight="1">
      <c r="A81" s="51" t="s">
        <v>86</v>
      </c>
      <c r="B81" s="51"/>
      <c r="C81" s="37" t="s">
        <v>94</v>
      </c>
      <c r="D81" s="29">
        <v>380000</v>
      </c>
      <c r="E81" s="29">
        <v>350460</v>
      </c>
      <c r="F81" s="29">
        <v>297720</v>
      </c>
      <c r="G81" s="46">
        <f t="shared" si="2"/>
        <v>84.95120698510529</v>
      </c>
    </row>
    <row r="82" spans="1:7" s="41" customFormat="1" ht="36.75" customHeight="1">
      <c r="A82" s="47" t="s">
        <v>87</v>
      </c>
      <c r="B82" s="48"/>
      <c r="C82" s="37" t="s">
        <v>95</v>
      </c>
      <c r="D82" s="29">
        <v>35000</v>
      </c>
      <c r="E82" s="29">
        <v>518728</v>
      </c>
      <c r="F82" s="29">
        <v>120864.55</v>
      </c>
      <c r="G82" s="46">
        <f t="shared" si="2"/>
        <v>23.300178513594794</v>
      </c>
    </row>
    <row r="83" spans="1:7" s="41" customFormat="1" ht="36.75" customHeight="1">
      <c r="A83" s="47" t="s">
        <v>96</v>
      </c>
      <c r="B83" s="48"/>
      <c r="C83" s="37" t="s">
        <v>97</v>
      </c>
      <c r="D83" s="29">
        <v>0</v>
      </c>
      <c r="E83" s="29">
        <v>47200</v>
      </c>
      <c r="F83" s="29">
        <v>47158.66</v>
      </c>
      <c r="G83" s="46">
        <f t="shared" si="2"/>
        <v>99.9124152542373</v>
      </c>
    </row>
    <row r="84" spans="1:7" s="41" customFormat="1" ht="20.25" customHeight="1">
      <c r="A84" s="47" t="s">
        <v>83</v>
      </c>
      <c r="B84" s="48"/>
      <c r="C84" s="37" t="s">
        <v>133</v>
      </c>
      <c r="D84" s="29">
        <v>35000</v>
      </c>
      <c r="E84" s="29">
        <v>814134</v>
      </c>
      <c r="F84" s="29">
        <v>436439.84</v>
      </c>
      <c r="G84" s="46">
        <f t="shared" si="2"/>
        <v>53.60786307905087</v>
      </c>
    </row>
    <row r="85" spans="1:7" s="41" customFormat="1" ht="21" customHeight="1">
      <c r="A85" s="49" t="s">
        <v>89</v>
      </c>
      <c r="B85" s="50"/>
      <c r="C85" s="37" t="s">
        <v>85</v>
      </c>
      <c r="D85" s="29">
        <v>9000</v>
      </c>
      <c r="E85" s="29">
        <v>0</v>
      </c>
      <c r="F85" s="29">
        <v>0</v>
      </c>
      <c r="G85" s="46">
        <v>0</v>
      </c>
    </row>
    <row r="86" spans="1:7" s="41" customFormat="1" ht="21" customHeight="1">
      <c r="A86" s="49" t="s">
        <v>44</v>
      </c>
      <c r="B86" s="50"/>
      <c r="C86" s="37" t="s">
        <v>134</v>
      </c>
      <c r="D86" s="29">
        <v>20000</v>
      </c>
      <c r="E86" s="29">
        <v>20000</v>
      </c>
      <c r="F86" s="29">
        <v>19803</v>
      </c>
      <c r="G86" s="46">
        <f t="shared" si="2"/>
        <v>99.015</v>
      </c>
    </row>
    <row r="87" spans="1:7" s="41" customFormat="1" ht="21" customHeight="1">
      <c r="A87" s="49" t="s">
        <v>44</v>
      </c>
      <c r="B87" s="50"/>
      <c r="C87" s="37" t="s">
        <v>98</v>
      </c>
      <c r="D87" s="29">
        <v>50000</v>
      </c>
      <c r="E87" s="29">
        <v>0</v>
      </c>
      <c r="F87" s="29">
        <v>0</v>
      </c>
      <c r="G87" s="46">
        <v>0</v>
      </c>
    </row>
    <row r="88" spans="1:7" s="41" customFormat="1" ht="21" customHeight="1">
      <c r="A88" s="47" t="s">
        <v>87</v>
      </c>
      <c r="B88" s="48"/>
      <c r="C88" s="37" t="s">
        <v>135</v>
      </c>
      <c r="D88" s="29">
        <v>0</v>
      </c>
      <c r="E88" s="29">
        <v>16500</v>
      </c>
      <c r="F88" s="29">
        <v>16500</v>
      </c>
      <c r="G88" s="46">
        <f t="shared" si="2"/>
        <v>100</v>
      </c>
    </row>
    <row r="89" spans="1:7" s="41" customFormat="1" ht="21" customHeight="1">
      <c r="A89" s="51" t="s">
        <v>43</v>
      </c>
      <c r="B89" s="51"/>
      <c r="C89" s="37" t="s">
        <v>71</v>
      </c>
      <c r="D89" s="29">
        <v>35000</v>
      </c>
      <c r="E89" s="29">
        <v>5000</v>
      </c>
      <c r="F89" s="29">
        <v>4464</v>
      </c>
      <c r="G89" s="46">
        <f t="shared" si="2"/>
        <v>89.28</v>
      </c>
    </row>
    <row r="90" spans="1:7" s="41" customFormat="1" ht="37.5" customHeight="1">
      <c r="A90" s="51" t="s">
        <v>72</v>
      </c>
      <c r="B90" s="51"/>
      <c r="C90" s="37" t="s">
        <v>73</v>
      </c>
      <c r="D90" s="29">
        <v>25000</v>
      </c>
      <c r="E90" s="29">
        <v>25000</v>
      </c>
      <c r="F90" s="29">
        <v>25000</v>
      </c>
      <c r="G90" s="46">
        <f t="shared" si="2"/>
        <v>100</v>
      </c>
    </row>
    <row r="91" spans="1:7" s="45" customFormat="1" ht="17.25" customHeight="1">
      <c r="A91" s="53" t="s">
        <v>6</v>
      </c>
      <c r="B91" s="53"/>
      <c r="C91" s="38"/>
      <c r="D91" s="39">
        <f>SUM(D43:D90)</f>
        <v>6705960</v>
      </c>
      <c r="E91" s="39">
        <f>SUM(E43:E90)</f>
        <v>9978946</v>
      </c>
      <c r="F91" s="39">
        <f>SUM(F43:F90)</f>
        <v>8810388.89</v>
      </c>
      <c r="G91" s="40">
        <f t="shared" si="2"/>
        <v>88.28977419058084</v>
      </c>
    </row>
    <row r="92" spans="1:7" s="45" customFormat="1" ht="17.25" customHeight="1">
      <c r="A92" s="53" t="s">
        <v>1</v>
      </c>
      <c r="B92" s="53"/>
      <c r="C92" s="38"/>
      <c r="D92" s="39">
        <f>D41-D91</f>
        <v>0</v>
      </c>
      <c r="E92" s="39">
        <f>-E41+E91</f>
        <v>1507292</v>
      </c>
      <c r="F92" s="39">
        <f>-F41+F91</f>
        <v>336387.05000000075</v>
      </c>
      <c r="G92" s="28"/>
    </row>
  </sheetData>
  <sheetProtection/>
  <mergeCells count="90">
    <mergeCell ref="A64:B64"/>
    <mergeCell ref="A65:B65"/>
    <mergeCell ref="A90:B90"/>
    <mergeCell ref="A91:B91"/>
    <mergeCell ref="A92:B92"/>
    <mergeCell ref="A86:B86"/>
    <mergeCell ref="A40:B40"/>
    <mergeCell ref="A37:B37"/>
    <mergeCell ref="A38:B38"/>
    <mergeCell ref="A36:B36"/>
    <mergeCell ref="A88:B88"/>
    <mergeCell ref="A89:B89"/>
    <mergeCell ref="A54:B54"/>
    <mergeCell ref="A46:B46"/>
    <mergeCell ref="A49:B49"/>
    <mergeCell ref="A42:B42"/>
    <mergeCell ref="A44:B44"/>
    <mergeCell ref="A53:B53"/>
    <mergeCell ref="A47:B47"/>
    <mergeCell ref="A41:B41"/>
    <mergeCell ref="A50:B50"/>
    <mergeCell ref="A51:B51"/>
    <mergeCell ref="A43:B43"/>
    <mergeCell ref="A48:B48"/>
    <mergeCell ref="B1:C1"/>
    <mergeCell ref="A30:B30"/>
    <mergeCell ref="A25:B25"/>
    <mergeCell ref="A29:B29"/>
    <mergeCell ref="A24:B24"/>
    <mergeCell ref="A26:B26"/>
    <mergeCell ref="A14:B14"/>
    <mergeCell ref="A5:G5"/>
    <mergeCell ref="A6:G6"/>
    <mergeCell ref="A11:B11"/>
    <mergeCell ref="A8:C8"/>
    <mergeCell ref="A10:B10"/>
    <mergeCell ref="A20:B20"/>
    <mergeCell ref="A71:B71"/>
    <mergeCell ref="A15:B15"/>
    <mergeCell ref="A23:B23"/>
    <mergeCell ref="A21:B21"/>
    <mergeCell ref="A22:B22"/>
    <mergeCell ref="A33:B33"/>
    <mergeCell ref="A35:B35"/>
    <mergeCell ref="A18:B18"/>
    <mergeCell ref="A28:B28"/>
    <mergeCell ref="A31:B31"/>
    <mergeCell ref="A34:B34"/>
    <mergeCell ref="A7:D7"/>
    <mergeCell ref="A9:B9"/>
    <mergeCell ref="A13:B13"/>
    <mergeCell ref="A16:B16"/>
    <mergeCell ref="A17:B17"/>
    <mergeCell ref="A12:B12"/>
    <mergeCell ref="A19:B19"/>
    <mergeCell ref="A27:B27"/>
    <mergeCell ref="A32:B32"/>
    <mergeCell ref="A66:B66"/>
    <mergeCell ref="A60:B60"/>
    <mergeCell ref="A62:B62"/>
    <mergeCell ref="A63:B63"/>
    <mergeCell ref="A39:B39"/>
    <mergeCell ref="A52:B52"/>
    <mergeCell ref="A55:B55"/>
    <mergeCell ref="A87:B87"/>
    <mergeCell ref="D1:F1"/>
    <mergeCell ref="A78:B78"/>
    <mergeCell ref="A73:B73"/>
    <mergeCell ref="A74:B74"/>
    <mergeCell ref="A45:B45"/>
    <mergeCell ref="A68:B68"/>
    <mergeCell ref="A59:B59"/>
    <mergeCell ref="A82:B82"/>
    <mergeCell ref="A83:B83"/>
    <mergeCell ref="A84:B84"/>
    <mergeCell ref="A85:B85"/>
    <mergeCell ref="A67:B67"/>
    <mergeCell ref="A70:B70"/>
    <mergeCell ref="A75:B75"/>
    <mergeCell ref="A76:B76"/>
    <mergeCell ref="A56:B56"/>
    <mergeCell ref="A72:B72"/>
    <mergeCell ref="A77:B77"/>
    <mergeCell ref="A79:B79"/>
    <mergeCell ref="A80:B80"/>
    <mergeCell ref="A81:B81"/>
    <mergeCell ref="A58:B58"/>
    <mergeCell ref="A61:B61"/>
    <mergeCell ref="A69:B69"/>
    <mergeCell ref="A57:B57"/>
  </mergeCells>
  <printOptions/>
  <pageMargins left="0.45" right="0.17" top="0.31" bottom="0.25" header="0.1968503937007874" footer="0.15748031496062992"/>
  <pageSetup fitToHeight="8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2022-05-20T03:03:51Z</cp:lastPrinted>
  <dcterms:created xsi:type="dcterms:W3CDTF">1996-10-08T23:32:33Z</dcterms:created>
  <dcterms:modified xsi:type="dcterms:W3CDTF">2022-05-20T03:04:38Z</dcterms:modified>
  <cp:category/>
  <cp:version/>
  <cp:contentType/>
  <cp:contentStatus/>
</cp:coreProperties>
</file>