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T:\Бюджет 2022 поселения\Годовой\Григорково\"/>
    </mc:Choice>
  </mc:AlternateContent>
  <xr:revisionPtr revIDLastSave="0" documentId="13_ncr:1_{CC88EF16-59D5-484E-8813-26552685222D}" xr6:coauthVersionLast="40" xr6:coauthVersionMax="40" xr10:uidLastSave="{00000000-0000-0000-0000-000000000000}"/>
  <bookViews>
    <workbookView xWindow="120" yWindow="120" windowWidth="9720" windowHeight="7320" xr2:uid="{00000000-000D-0000-FFFF-FFFF00000000}"/>
  </bookViews>
  <sheets>
    <sheet name="пояснительная дох, расх" sheetId="7" r:id="rId1"/>
    <sheet name="Лист4" sheetId="6" r:id="rId2"/>
    <sheet name="Лист2" sheetId="8" r:id="rId3"/>
  </sheets>
  <calcPr calcId="181029"/>
</workbook>
</file>

<file path=xl/calcChain.xml><?xml version="1.0" encoding="utf-8"?>
<calcChain xmlns="http://schemas.openxmlformats.org/spreadsheetml/2006/main">
  <c r="F90" i="7" l="1"/>
  <c r="F89" i="7"/>
  <c r="D103" i="7" l="1"/>
  <c r="G48" i="7"/>
  <c r="G46" i="7"/>
  <c r="F48" i="7"/>
  <c r="E47" i="7"/>
  <c r="G47" i="7" s="1"/>
  <c r="D47" i="7"/>
  <c r="F46" i="7"/>
  <c r="E45" i="7"/>
  <c r="F45" i="7" s="1"/>
  <c r="D45" i="7"/>
  <c r="G35" i="7"/>
  <c r="E34" i="7"/>
  <c r="D34" i="7"/>
  <c r="G34" i="7" s="1"/>
  <c r="C34" i="7"/>
  <c r="G26" i="7"/>
  <c r="C96" i="7"/>
  <c r="C95" i="7" s="1"/>
  <c r="C93" i="7"/>
  <c r="C91" i="7"/>
  <c r="C89" i="7"/>
  <c r="C87" i="7"/>
  <c r="C85" i="7"/>
  <c r="C83" i="7"/>
  <c r="C79" i="7"/>
  <c r="C74" i="7" s="1"/>
  <c r="C76" i="7"/>
  <c r="C70" i="7"/>
  <c r="C67" i="7" s="1"/>
  <c r="C68" i="7"/>
  <c r="C65" i="7"/>
  <c r="C64" i="7"/>
  <c r="C61" i="7"/>
  <c r="C59" i="7"/>
  <c r="C57" i="7"/>
  <c r="C55" i="7"/>
  <c r="C53" i="7"/>
  <c r="C51" i="7"/>
  <c r="C49" i="7"/>
  <c r="C39" i="7"/>
  <c r="C37" i="7"/>
  <c r="C32" i="7"/>
  <c r="C31" i="7" s="1"/>
  <c r="C19" i="7"/>
  <c r="C12" i="7"/>
  <c r="C4" i="7" s="1"/>
  <c r="C5" i="7"/>
  <c r="G45" i="7" l="1"/>
  <c r="F47" i="7"/>
  <c r="C3" i="7"/>
  <c r="C100" i="7"/>
  <c r="C29" i="7"/>
  <c r="E83" i="7"/>
  <c r="G92" i="7"/>
  <c r="F92" i="7"/>
  <c r="E91" i="7"/>
  <c r="G91" i="7" s="1"/>
  <c r="D91" i="7"/>
  <c r="D83" i="7"/>
  <c r="F86" i="7"/>
  <c r="F94" i="7"/>
  <c r="G97" i="7"/>
  <c r="G94" i="7"/>
  <c r="G90" i="7"/>
  <c r="G88" i="7"/>
  <c r="G86" i="7"/>
  <c r="G84" i="7"/>
  <c r="G81" i="7"/>
  <c r="G80" i="7"/>
  <c r="G78" i="7"/>
  <c r="G77" i="7"/>
  <c r="G75" i="7"/>
  <c r="G72" i="7"/>
  <c r="C82" i="7" s="1"/>
  <c r="C73" i="7" s="1"/>
  <c r="C98" i="7" s="1"/>
  <c r="G71" i="7"/>
  <c r="G69" i="7"/>
  <c r="G66" i="7"/>
  <c r="G63" i="7"/>
  <c r="G62" i="7"/>
  <c r="G33" i="7"/>
  <c r="G38" i="7"/>
  <c r="G40" i="7"/>
  <c r="G41" i="7"/>
  <c r="G42" i="7"/>
  <c r="G50" i="7"/>
  <c r="G52" i="7"/>
  <c r="G54" i="7"/>
  <c r="G56" i="7"/>
  <c r="G58" i="7"/>
  <c r="G60" i="7"/>
  <c r="D57" i="7"/>
  <c r="E57" i="7"/>
  <c r="G20" i="7"/>
  <c r="E37" i="7"/>
  <c r="G37" i="7" s="1"/>
  <c r="E39" i="7"/>
  <c r="E32" i="7"/>
  <c r="G32" i="7" s="1"/>
  <c r="E49" i="7"/>
  <c r="E55" i="7"/>
  <c r="G55" i="7" s="1"/>
  <c r="D49" i="7"/>
  <c r="D55" i="7"/>
  <c r="D32" i="7"/>
  <c r="D39" i="7"/>
  <c r="E5" i="7"/>
  <c r="E4" i="7" s="1"/>
  <c r="G4" i="7" s="1"/>
  <c r="E12" i="7"/>
  <c r="E61" i="7"/>
  <c r="E65" i="7"/>
  <c r="E64" i="7" s="1"/>
  <c r="E70" i="7"/>
  <c r="E67" i="7" s="1"/>
  <c r="E103" i="7" s="1"/>
  <c r="E76" i="7"/>
  <c r="E89" i="7"/>
  <c r="E85" i="7"/>
  <c r="F85" i="7" s="1"/>
  <c r="E93" i="7"/>
  <c r="F93" i="7" s="1"/>
  <c r="E96" i="7"/>
  <c r="E19" i="7"/>
  <c r="D5" i="7"/>
  <c r="D4" i="7" s="1"/>
  <c r="D19" i="7"/>
  <c r="D37" i="7"/>
  <c r="D61" i="7"/>
  <c r="D65" i="7"/>
  <c r="D64" i="7" s="1"/>
  <c r="D70" i="7"/>
  <c r="D76" i="7"/>
  <c r="D89" i="7"/>
  <c r="D82" i="7" s="1"/>
  <c r="D85" i="7"/>
  <c r="D93" i="7"/>
  <c r="D96" i="7"/>
  <c r="D95" i="7"/>
  <c r="G6" i="7"/>
  <c r="G7" i="7"/>
  <c r="G8" i="7"/>
  <c r="G9" i="7"/>
  <c r="G10" i="7"/>
  <c r="G11" i="7"/>
  <c r="G13" i="7"/>
  <c r="G14" i="7"/>
  <c r="G15" i="7"/>
  <c r="G16" i="7"/>
  <c r="G17" i="7"/>
  <c r="G18" i="7"/>
  <c r="G21" i="7"/>
  <c r="G22" i="7"/>
  <c r="G23" i="7"/>
  <c r="G24" i="7"/>
  <c r="G25" i="7"/>
  <c r="G27" i="7"/>
  <c r="G28" i="7"/>
  <c r="G30" i="7"/>
  <c r="F41" i="7"/>
  <c r="F66" i="7"/>
  <c r="E59" i="7"/>
  <c r="E51" i="7"/>
  <c r="E53" i="7"/>
  <c r="E87" i="7"/>
  <c r="E79" i="7"/>
  <c r="E68" i="7"/>
  <c r="D59" i="7"/>
  <c r="G59" i="7"/>
  <c r="D51" i="7"/>
  <c r="G51" i="7" s="1"/>
  <c r="D53" i="7"/>
  <c r="D12" i="7"/>
  <c r="G12" i="7"/>
  <c r="D79" i="7"/>
  <c r="D74" i="7" s="1"/>
  <c r="F78" i="7"/>
  <c r="F77" i="7"/>
  <c r="F71" i="7"/>
  <c r="F7" i="7"/>
  <c r="D87" i="7"/>
  <c r="G87" i="7"/>
  <c r="F54" i="7"/>
  <c r="F84" i="7"/>
  <c r="F83" i="7" s="1"/>
  <c r="D68" i="7"/>
  <c r="G68" i="7"/>
  <c r="F10" i="7"/>
  <c r="F23" i="7"/>
  <c r="F40" i="7"/>
  <c r="F38" i="7"/>
  <c r="F52" i="7"/>
  <c r="F62" i="7"/>
  <c r="F63" i="7"/>
  <c r="F6" i="7"/>
  <c r="F8" i="7"/>
  <c r="F20" i="7"/>
  <c r="F21" i="7"/>
  <c r="F91" i="7" l="1"/>
  <c r="G89" i="7"/>
  <c r="G93" i="7"/>
  <c r="G83" i="7"/>
  <c r="E82" i="7"/>
  <c r="G57" i="7"/>
  <c r="D31" i="7"/>
  <c r="E31" i="7"/>
  <c r="G96" i="7"/>
  <c r="G95" i="7" s="1"/>
  <c r="G79" i="7"/>
  <c r="G76" i="7"/>
  <c r="F70" i="7"/>
  <c r="G70" i="7"/>
  <c r="G67" i="7" s="1"/>
  <c r="D67" i="7"/>
  <c r="F67" i="7" s="1"/>
  <c r="G53" i="7"/>
  <c r="F53" i="7"/>
  <c r="G49" i="7"/>
  <c r="E95" i="7"/>
  <c r="C99" i="7"/>
  <c r="F82" i="7"/>
  <c r="G85" i="7"/>
  <c r="E74" i="7"/>
  <c r="G74" i="7" s="1"/>
  <c r="F76" i="7"/>
  <c r="F39" i="7"/>
  <c r="F37" i="7"/>
  <c r="E29" i="7"/>
  <c r="E3" i="7"/>
  <c r="G65" i="7"/>
  <c r="G64" i="7" s="1"/>
  <c r="F64" i="7"/>
  <c r="F61" i="7"/>
  <c r="D3" i="7"/>
  <c r="D29" i="7"/>
  <c r="D100" i="7"/>
  <c r="F51" i="7"/>
  <c r="D73" i="7"/>
  <c r="F4" i="7"/>
  <c r="F65" i="7"/>
  <c r="G19" i="7"/>
  <c r="G39" i="7"/>
  <c r="E100" i="7"/>
  <c r="G61" i="7"/>
  <c r="F19" i="7"/>
  <c r="F5" i="7"/>
  <c r="G5" i="7"/>
  <c r="G29" i="7" l="1"/>
  <c r="G82" i="7"/>
  <c r="G73" i="7" s="1"/>
  <c r="F3" i="7"/>
  <c r="D98" i="7"/>
  <c r="D102" i="7" s="1"/>
  <c r="F31" i="7"/>
  <c r="G31" i="7"/>
  <c r="F29" i="7"/>
  <c r="F74" i="7"/>
  <c r="E73" i="7"/>
  <c r="E98" i="7" s="1"/>
  <c r="E102" i="7" s="1"/>
  <c r="G3" i="7"/>
  <c r="G100" i="7"/>
  <c r="F100" i="7"/>
  <c r="G98" i="7" l="1"/>
  <c r="D99" i="7"/>
  <c r="F73" i="7"/>
  <c r="F98" i="7"/>
  <c r="E99" i="7"/>
  <c r="G99" i="7" l="1"/>
  <c r="F99" i="7"/>
</calcChain>
</file>

<file path=xl/sharedStrings.xml><?xml version="1.0" encoding="utf-8"?>
<sst xmlns="http://schemas.openxmlformats.org/spreadsheetml/2006/main" count="72" uniqueCount="72">
  <si>
    <t>Показатель</t>
  </si>
  <si>
    <t>Безвозмездные-всего</t>
  </si>
  <si>
    <t>Дефицит (профицит)</t>
  </si>
  <si>
    <t>Субвенции на осуществление полномочий по первичному воинскому учету</t>
  </si>
  <si>
    <t>ВСЕГО доходов</t>
  </si>
  <si>
    <t>ВСЕГО расходов</t>
  </si>
  <si>
    <t>Собственные доходы</t>
  </si>
  <si>
    <t>НДФЛ</t>
  </si>
  <si>
    <t>Земельный налог</t>
  </si>
  <si>
    <t>Аренда земли</t>
  </si>
  <si>
    <t>Сельхозналог</t>
  </si>
  <si>
    <t>Налог на имущество</t>
  </si>
  <si>
    <t>Дотации из ОФФПП</t>
  </si>
  <si>
    <t>Управление 01</t>
  </si>
  <si>
    <t>ЖКХ 05</t>
  </si>
  <si>
    <t xml:space="preserve">Межбюджетные трансферты </t>
  </si>
  <si>
    <t>Госпошлина</t>
  </si>
  <si>
    <t>Продажа земли</t>
  </si>
  <si>
    <t>Дорожное хозяйство 0409</t>
  </si>
  <si>
    <t>прочие доходы от компенсации затрат бюджетов поселений</t>
  </si>
  <si>
    <t xml:space="preserve">ДОХОДЫ </t>
  </si>
  <si>
    <t>расчетный дефицит</t>
  </si>
  <si>
    <t xml:space="preserve">Прочие поступления от денежных взысканий (штрафов) и иных сумм в возмещение ущерба, зачисляемые в бюджеты поселений
</t>
  </si>
  <si>
    <t>невыясненные</t>
  </si>
  <si>
    <t>налоговые</t>
  </si>
  <si>
    <t>неналоговые</t>
  </si>
  <si>
    <t>возврат безвозмездных</t>
  </si>
  <si>
    <t xml:space="preserve">РАСХОДЫ </t>
  </si>
  <si>
    <t>аренда имущества</t>
  </si>
  <si>
    <t>ИМТ (средства депутатов ЗС ТО)</t>
  </si>
  <si>
    <t xml:space="preserve">Коммунальное 05 02 </t>
  </si>
  <si>
    <t>Иные безвозм (население ППМИ)</t>
  </si>
  <si>
    <t>Субвенция АК</t>
  </si>
  <si>
    <t>остаток денежных средств на 01.01.</t>
  </si>
  <si>
    <t>Акцизы</t>
  </si>
  <si>
    <t>Места воинских захоронений 0503 5121204</t>
  </si>
  <si>
    <t>% исполнения</t>
  </si>
  <si>
    <t>Субвенция вывоз ТКО</t>
  </si>
  <si>
    <t xml:space="preserve">Национальная экономика 04 </t>
  </si>
  <si>
    <t xml:space="preserve">Благоустройство 0503 </t>
  </si>
  <si>
    <t>ДФ</t>
  </si>
  <si>
    <t>МТБ из района МРОТ</t>
  </si>
  <si>
    <t>МТБ от района</t>
  </si>
  <si>
    <t>Создание, ведение и наполнение официального сайта администрации сельского поселения 0104 4110140020</t>
  </si>
  <si>
    <t>Глава 01 02 4190140110</t>
  </si>
  <si>
    <t>Аппарат 0104 4190140120</t>
  </si>
  <si>
    <t>Учет объектов собственности 0113 4110340010</t>
  </si>
  <si>
    <t>Резервный фонд 0111 9920040000</t>
  </si>
  <si>
    <t>АК 0113 4110210540</t>
  </si>
  <si>
    <t>расходы на проведение выборов 0107 9940040000</t>
  </si>
  <si>
    <t>Генплан 0113 4110340030</t>
  </si>
  <si>
    <t>Расходы по организации деятельности по сбору, транспортированию, обработке твердых бытовых отходов 0113 4110210570</t>
  </si>
  <si>
    <t>Национальная оборона 0203 4110251180</t>
  </si>
  <si>
    <t>Расходы на финансовое обеспечение первичных мер пожарной безопасности 0310 4120440020</t>
  </si>
  <si>
    <t>Содержание улично-дорожной сети 0409 4120540020</t>
  </si>
  <si>
    <t>Водопров. сети  05 02 4120140010</t>
  </si>
  <si>
    <t>Лабораторное исследование воды 0502 4120140040</t>
  </si>
  <si>
    <t>Ул. освещение 0503 4120140020</t>
  </si>
  <si>
    <t>Места захоронений 0503 4120340030</t>
  </si>
  <si>
    <t>Строительство и ремонт колодцев 0503 4120140030</t>
  </si>
  <si>
    <t>Межбюджетные трансферты  в соотв. с соглашениями 1403 4110440010</t>
  </si>
  <si>
    <t>исполнение  2020</t>
  </si>
  <si>
    <t>благоустройство территории 05034120340020</t>
  </si>
  <si>
    <t>Национальная безопасность 03 4120440020</t>
  </si>
  <si>
    <t xml:space="preserve">Анализ исполнения доходов и расходов Григорковского сельского поселения за 2021 год </t>
  </si>
  <si>
    <t>план 2021</t>
  </si>
  <si>
    <t>исполнение  2021</t>
  </si>
  <si>
    <t>(+/-) к плану 2021</t>
  </si>
  <si>
    <t>Синформирование населения 0104 4110140040</t>
  </si>
  <si>
    <t>Обустройство площадок под мусорные контейнеры 05034120340050</t>
  </si>
  <si>
    <t>Межбюджетные трансферты  в соотв. с соглашениями 01 04 4110440010</t>
  </si>
  <si>
    <t>Межбюджетные трансферты  в соотв. с соглашениями 01 06 4110440010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</si>
</sst>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 x14ac:knownFonts="1">
    <font>
      <sz val="10"/>
      <name val="Arial"/>
    </font>
    <font>
      <b/>
      <sz val="9"/>
      <name val="Times New Roman"/>
      <family val="1"/>
    </font>
    <font>
      <b/>
      <i/>
      <sz val="9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i/>
      <sz val="10"/>
      <name val="Times New Roman"/>
      <family val="1"/>
      <charset val="204"/>
    </font>
    <font>
      <i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9"/>
      <name val="Times New Roman"/>
      <family val="1"/>
      <charset val="204"/>
    </font>
    <font>
      <sz val="11"/>
      <color indexed="8"/>
      <name val="Calibri"/>
      <family val="2"/>
      <charset val="204"/>
    </font>
    <font>
      <sz val="9"/>
      <color indexed="10"/>
      <name val="Times New Roman"/>
      <family val="1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b/>
      <sz val="9"/>
      <name val="Times New Roman"/>
      <family val="1"/>
      <charset val="204"/>
    </font>
    <font>
      <sz val="9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7">
    <xf numFmtId="0" fontId="0" fillId="0" borderId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9" fillId="28" borderId="3" applyNumberFormat="0" applyAlignment="0" applyProtection="0"/>
    <xf numFmtId="0" fontId="20" fillId="29" borderId="4" applyNumberFormat="0" applyAlignment="0" applyProtection="0"/>
    <xf numFmtId="0" fontId="21" fillId="29" borderId="3" applyNumberFormat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30" borderId="9" applyNumberFormat="0" applyAlignment="0" applyProtection="0"/>
    <xf numFmtId="0" fontId="27" fillId="0" borderId="0" applyNumberFormat="0" applyFill="0" applyBorder="0" applyAlignment="0" applyProtection="0"/>
    <xf numFmtId="0" fontId="28" fillId="31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29" fillId="32" borderId="0" applyNumberFormat="0" applyBorder="0" applyAlignment="0" applyProtection="0"/>
    <xf numFmtId="0" fontId="30" fillId="0" borderId="0" applyNumberFormat="0" applyFill="0" applyBorder="0" applyAlignment="0" applyProtection="0"/>
    <xf numFmtId="0" fontId="11" fillId="33" borderId="10" applyNumberFormat="0" applyFont="0" applyAlignment="0" applyProtection="0"/>
    <xf numFmtId="0" fontId="11" fillId="33" borderId="10" applyNumberFormat="0" applyFont="0" applyAlignment="0" applyProtection="0"/>
    <xf numFmtId="0" fontId="11" fillId="33" borderId="10" applyNumberFormat="0" applyFont="0" applyAlignment="0" applyProtection="0"/>
    <xf numFmtId="0" fontId="31" fillId="0" borderId="11" applyNumberFormat="0" applyFill="0" applyAlignment="0" applyProtection="0"/>
    <xf numFmtId="0" fontId="32" fillId="0" borderId="0" applyNumberFormat="0" applyFill="0" applyBorder="0" applyAlignment="0" applyProtection="0"/>
    <xf numFmtId="0" fontId="33" fillId="34" borderId="0" applyNumberFormat="0" applyBorder="0" applyAlignment="0" applyProtection="0"/>
  </cellStyleXfs>
  <cellXfs count="60">
    <xf numFmtId="0" fontId="0" fillId="0" borderId="0" xfId="0"/>
    <xf numFmtId="0" fontId="3" fillId="0" borderId="0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3" fillId="0" borderId="1" xfId="0" applyFont="1" applyFill="1" applyBorder="1" applyAlignment="1">
      <alignment wrapText="1"/>
    </xf>
    <xf numFmtId="4" fontId="2" fillId="0" borderId="1" xfId="0" applyNumberFormat="1" applyFont="1" applyFill="1" applyBorder="1"/>
    <xf numFmtId="4" fontId="1" fillId="0" borderId="1" xfId="0" applyNumberFormat="1" applyFont="1" applyFill="1" applyBorder="1"/>
    <xf numFmtId="0" fontId="3" fillId="0" borderId="0" xfId="0" applyFont="1"/>
    <xf numFmtId="4" fontId="2" fillId="0" borderId="1" xfId="0" applyNumberFormat="1" applyFont="1" applyBorder="1"/>
    <xf numFmtId="0" fontId="2" fillId="0" borderId="0" xfId="0" applyFont="1"/>
    <xf numFmtId="4" fontId="3" fillId="0" borderId="1" xfId="0" applyNumberFormat="1" applyFont="1" applyFill="1" applyBorder="1"/>
    <xf numFmtId="4" fontId="12" fillId="0" borderId="1" xfId="0" applyNumberFormat="1" applyFont="1" applyFill="1" applyBorder="1"/>
    <xf numFmtId="0" fontId="1" fillId="0" borderId="0" xfId="0" applyFont="1"/>
    <xf numFmtId="4" fontId="4" fillId="0" borderId="1" xfId="0" applyNumberFormat="1" applyFont="1" applyFill="1" applyBorder="1"/>
    <xf numFmtId="0" fontId="4" fillId="0" borderId="0" xfId="0" applyFont="1"/>
    <xf numFmtId="0" fontId="5" fillId="0" borderId="1" xfId="0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3" fillId="0" borderId="1" xfId="0" applyFont="1" applyBorder="1"/>
    <xf numFmtId="0" fontId="9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wrapText="1"/>
    </xf>
    <xf numFmtId="4" fontId="1" fillId="2" borderId="1" xfId="0" applyNumberFormat="1" applyFont="1" applyFill="1" applyBorder="1"/>
    <xf numFmtId="2" fontId="2" fillId="0" borderId="1" xfId="0" applyNumberFormat="1" applyFont="1" applyBorder="1"/>
    <xf numFmtId="2" fontId="6" fillId="0" borderId="1" xfId="0" applyNumberFormat="1" applyFont="1" applyBorder="1"/>
    <xf numFmtId="2" fontId="3" fillId="0" borderId="1" xfId="0" applyNumberFormat="1" applyFont="1" applyBorder="1"/>
    <xf numFmtId="2" fontId="6" fillId="2" borderId="1" xfId="0" applyNumberFormat="1" applyFont="1" applyFill="1" applyBorder="1"/>
    <xf numFmtId="2" fontId="3" fillId="0" borderId="0" xfId="0" applyNumberFormat="1" applyFont="1"/>
    <xf numFmtId="0" fontId="1" fillId="0" borderId="1" xfId="0" applyFont="1" applyFill="1" applyBorder="1" applyAlignment="1">
      <alignment wrapText="1"/>
    </xf>
    <xf numFmtId="2" fontId="6" fillId="0" borderId="1" xfId="0" applyNumberFormat="1" applyFont="1" applyFill="1" applyBorder="1"/>
    <xf numFmtId="4" fontId="7" fillId="0" borderId="1" xfId="0" applyNumberFormat="1" applyFont="1" applyFill="1" applyBorder="1"/>
    <xf numFmtId="0" fontId="4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10" fillId="0" borderId="1" xfId="0" applyFont="1" applyFill="1" applyBorder="1" applyAlignment="1">
      <alignment wrapText="1"/>
    </xf>
    <xf numFmtId="2" fontId="7" fillId="0" borderId="1" xfId="0" applyNumberFormat="1" applyFont="1" applyBorder="1"/>
    <xf numFmtId="2" fontId="13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wrapText="1"/>
    </xf>
    <xf numFmtId="4" fontId="10" fillId="0" borderId="1" xfId="0" applyNumberFormat="1" applyFont="1" applyFill="1" applyBorder="1"/>
    <xf numFmtId="2" fontId="10" fillId="0" borderId="1" xfId="0" applyNumberFormat="1" applyFont="1" applyFill="1" applyBorder="1"/>
    <xf numFmtId="2" fontId="10" fillId="0" borderId="1" xfId="0" applyNumberFormat="1" applyFont="1" applyBorder="1"/>
    <xf numFmtId="2" fontId="10" fillId="2" borderId="1" xfId="0" applyNumberFormat="1" applyFont="1" applyFill="1" applyBorder="1"/>
    <xf numFmtId="4" fontId="8" fillId="0" borderId="1" xfId="0" applyNumberFormat="1" applyFont="1" applyFill="1" applyBorder="1"/>
    <xf numFmtId="0" fontId="9" fillId="0" borderId="1" xfId="0" applyFont="1" applyFill="1" applyBorder="1" applyAlignment="1">
      <alignment horizontal="center" vertical="center" wrapText="1"/>
    </xf>
    <xf numFmtId="0" fontId="3" fillId="0" borderId="0" xfId="0" applyFont="1" applyFill="1"/>
    <xf numFmtId="4" fontId="2" fillId="2" borderId="1" xfId="0" applyNumberFormat="1" applyFont="1" applyFill="1" applyBorder="1"/>
    <xf numFmtId="4" fontId="3" fillId="0" borderId="0" xfId="0" applyNumberFormat="1" applyFont="1" applyFill="1" applyBorder="1"/>
    <xf numFmtId="0" fontId="3" fillId="0" borderId="0" xfId="0" applyFont="1" applyFill="1" applyBorder="1"/>
    <xf numFmtId="4" fontId="15" fillId="0" borderId="1" xfId="0" applyNumberFormat="1" applyFont="1" applyFill="1" applyBorder="1"/>
    <xf numFmtId="4" fontId="16" fillId="0" borderId="1" xfId="0" applyNumberFormat="1" applyFont="1" applyBorder="1"/>
    <xf numFmtId="4" fontId="16" fillId="0" borderId="1" xfId="0" applyNumberFormat="1" applyFont="1" applyFill="1" applyBorder="1"/>
    <xf numFmtId="4" fontId="3" fillId="0" borderId="0" xfId="0" applyNumberFormat="1" applyFont="1" applyFill="1"/>
    <xf numFmtId="2" fontId="10" fillId="3" borderId="1" xfId="0" applyNumberFormat="1" applyFont="1" applyFill="1" applyBorder="1"/>
    <xf numFmtId="0" fontId="6" fillId="0" borderId="1" xfId="0" applyFont="1" applyFill="1" applyBorder="1" applyAlignment="1">
      <alignment wrapText="1"/>
    </xf>
    <xf numFmtId="0" fontId="6" fillId="0" borderId="1" xfId="0" applyFont="1" applyBorder="1" applyAlignment="1">
      <alignment wrapText="1"/>
    </xf>
    <xf numFmtId="4" fontId="6" fillId="0" borderId="1" xfId="0" applyNumberFormat="1" applyFont="1" applyBorder="1"/>
    <xf numFmtId="0" fontId="7" fillId="0" borderId="1" xfId="0" applyFont="1" applyBorder="1" applyAlignment="1">
      <alignment wrapText="1"/>
    </xf>
    <xf numFmtId="0" fontId="3" fillId="0" borderId="1" xfId="0" applyFont="1" applyFill="1" applyBorder="1" applyAlignment="1">
      <alignment vertical="top" wrapText="1"/>
    </xf>
    <xf numFmtId="0" fontId="1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</cellXfs>
  <cellStyles count="47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 xr:uid="{00000000-0005-0000-0000-000024000000}"/>
    <cellStyle name="Обычный 3" xfId="37" xr:uid="{00000000-0005-0000-0000-000025000000}"/>
    <cellStyle name="Обычный 4" xfId="38" xr:uid="{00000000-0005-0000-0000-000026000000}"/>
    <cellStyle name="Плохой" xfId="39" builtinId="27" customBuiltin="1"/>
    <cellStyle name="Пояснение" xfId="40" builtinId="53" customBuiltin="1"/>
    <cellStyle name="Примечание 2" xfId="41" xr:uid="{00000000-0005-0000-0000-000029000000}"/>
    <cellStyle name="Примечание 3" xfId="42" xr:uid="{00000000-0005-0000-0000-00002A000000}"/>
    <cellStyle name="Примечание 4" xfId="43" xr:uid="{00000000-0005-0000-0000-00002B000000}"/>
    <cellStyle name="Связанная ячейка" xfId="44" builtinId="24" customBuiltin="1"/>
    <cellStyle name="Текст предупреждения" xfId="45" builtinId="11" customBuiltin="1"/>
    <cellStyle name="Хороший" xfId="4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592"/>
  <sheetViews>
    <sheetView tabSelected="1" topLeftCell="A5" workbookViewId="0">
      <pane xSplit="2" topLeftCell="C1" activePane="topRight" state="frozen"/>
      <selection pane="topRight" activeCell="F95" sqref="F95"/>
    </sheetView>
  </sheetViews>
  <sheetFormatPr defaultRowHeight="12" x14ac:dyDescent="0.2"/>
  <cols>
    <col min="1" max="1" width="9.140625" style="10"/>
    <col min="2" max="2" width="27.85546875" style="2" customWidth="1"/>
    <col min="3" max="3" width="13.140625" style="2" customWidth="1"/>
    <col min="4" max="4" width="11.42578125" style="44" customWidth="1"/>
    <col min="5" max="5" width="13" style="44" customWidth="1"/>
    <col min="6" max="6" width="8.140625" style="28" customWidth="1"/>
    <col min="7" max="7" width="11.42578125" style="10" customWidth="1"/>
    <col min="8" max="16384" width="9.140625" style="10"/>
  </cols>
  <sheetData>
    <row r="1" spans="2:7" ht="24.75" customHeight="1" x14ac:dyDescent="0.2">
      <c r="B1" s="58" t="s">
        <v>64</v>
      </c>
      <c r="C1" s="58"/>
      <c r="D1" s="58"/>
      <c r="E1" s="59"/>
      <c r="F1" s="59"/>
      <c r="G1" s="59"/>
    </row>
    <row r="2" spans="2:7" s="2" customFormat="1" ht="46.5" customHeight="1" x14ac:dyDescent="0.2">
      <c r="B2" s="21" t="s">
        <v>0</v>
      </c>
      <c r="C2" s="43" t="s">
        <v>61</v>
      </c>
      <c r="D2" s="43" t="s">
        <v>65</v>
      </c>
      <c r="E2" s="43" t="s">
        <v>66</v>
      </c>
      <c r="F2" s="36" t="s">
        <v>36</v>
      </c>
      <c r="G2" s="21" t="s">
        <v>67</v>
      </c>
    </row>
    <row r="3" spans="2:7" s="12" customFormat="1" x14ac:dyDescent="0.2">
      <c r="B3" s="4" t="s">
        <v>20</v>
      </c>
      <c r="C3" s="8">
        <f>SUM(C4+C19)</f>
        <v>2376955.4</v>
      </c>
      <c r="D3" s="8">
        <f>SUM(D4+D19)</f>
        <v>2739470</v>
      </c>
      <c r="E3" s="8">
        <f>SUM(E4+E19)</f>
        <v>2901039.46</v>
      </c>
      <c r="F3" s="24">
        <f>SUM(E3/D3*100)</f>
        <v>105.89783644281559</v>
      </c>
      <c r="G3" s="11">
        <f>SUM(E3-D3)</f>
        <v>161569.45999999996</v>
      </c>
    </row>
    <row r="4" spans="2:7" s="12" customFormat="1" ht="13.5" x14ac:dyDescent="0.25">
      <c r="B4" s="18" t="s">
        <v>6</v>
      </c>
      <c r="C4" s="8">
        <f>SUM(C5+C12)</f>
        <v>1033205.3999999999</v>
      </c>
      <c r="D4" s="8">
        <f>SUM(D5+D12)</f>
        <v>1147620</v>
      </c>
      <c r="E4" s="8">
        <f>SUM(E5+E12)</f>
        <v>1309189.46</v>
      </c>
      <c r="F4" s="24">
        <f t="shared" ref="F4:F23" si="0">SUM(E4/D4*100)</f>
        <v>114.07865495547307</v>
      </c>
      <c r="G4" s="11">
        <f t="shared" ref="G4:G61" si="1">SUM(E4-D4)</f>
        <v>161569.45999999996</v>
      </c>
    </row>
    <row r="5" spans="2:7" s="12" customFormat="1" ht="15" x14ac:dyDescent="0.25">
      <c r="B5" s="19" t="s">
        <v>24</v>
      </c>
      <c r="C5" s="8">
        <f>SUM(C6:C11)</f>
        <v>1033205.3999999999</v>
      </c>
      <c r="D5" s="8">
        <f>SUM(D6:D11)</f>
        <v>1147620</v>
      </c>
      <c r="E5" s="8">
        <f>SUM(E6:E11)</f>
        <v>1309189.46</v>
      </c>
      <c r="F5" s="24">
        <f t="shared" si="0"/>
        <v>114.07865495547307</v>
      </c>
      <c r="G5" s="11">
        <f t="shared" si="1"/>
        <v>161569.45999999996</v>
      </c>
    </row>
    <row r="6" spans="2:7" x14ac:dyDescent="0.2">
      <c r="B6" s="3" t="s">
        <v>7</v>
      </c>
      <c r="C6" s="13">
        <v>10376.85</v>
      </c>
      <c r="D6" s="13">
        <v>10040</v>
      </c>
      <c r="E6" s="13">
        <v>16018.52</v>
      </c>
      <c r="F6" s="25">
        <f t="shared" si="0"/>
        <v>159.54701195219124</v>
      </c>
      <c r="G6" s="11">
        <f t="shared" si="1"/>
        <v>5978.52</v>
      </c>
    </row>
    <row r="7" spans="2:7" x14ac:dyDescent="0.2">
      <c r="B7" s="3" t="s">
        <v>34</v>
      </c>
      <c r="C7" s="13">
        <v>725140.47999999998</v>
      </c>
      <c r="D7" s="13">
        <v>861580</v>
      </c>
      <c r="E7" s="13">
        <v>878144.84</v>
      </c>
      <c r="F7" s="25">
        <f>SUM(E7/D7*100)</f>
        <v>101.92261194549548</v>
      </c>
      <c r="G7" s="11">
        <f t="shared" si="1"/>
        <v>16564.839999999967</v>
      </c>
    </row>
    <row r="8" spans="2:7" x14ac:dyDescent="0.2">
      <c r="B8" s="3" t="s">
        <v>11</v>
      </c>
      <c r="C8" s="13">
        <v>16198.78</v>
      </c>
      <c r="D8" s="13">
        <v>19000</v>
      </c>
      <c r="E8" s="13">
        <v>12710.26</v>
      </c>
      <c r="F8" s="25">
        <f t="shared" si="0"/>
        <v>66.896105263157907</v>
      </c>
      <c r="G8" s="11">
        <f t="shared" si="1"/>
        <v>-6289.74</v>
      </c>
    </row>
    <row r="9" spans="2:7" x14ac:dyDescent="0.2">
      <c r="B9" s="3" t="s">
        <v>10</v>
      </c>
      <c r="C9" s="13">
        <v>-100.15</v>
      </c>
      <c r="D9" s="13">
        <v>0</v>
      </c>
      <c r="E9" s="13">
        <v>3703.98</v>
      </c>
      <c r="F9" s="25"/>
      <c r="G9" s="11">
        <f t="shared" si="1"/>
        <v>3703.98</v>
      </c>
    </row>
    <row r="10" spans="2:7" x14ac:dyDescent="0.2">
      <c r="B10" s="3" t="s">
        <v>8</v>
      </c>
      <c r="C10" s="13">
        <v>281589.44</v>
      </c>
      <c r="D10" s="13">
        <v>257000</v>
      </c>
      <c r="E10" s="13">
        <v>398611.86</v>
      </c>
      <c r="F10" s="25">
        <f t="shared" si="0"/>
        <v>155.10189105058365</v>
      </c>
      <c r="G10" s="11">
        <f t="shared" si="1"/>
        <v>141611.85999999999</v>
      </c>
    </row>
    <row r="11" spans="2:7" x14ac:dyDescent="0.2">
      <c r="B11" s="3" t="s">
        <v>16</v>
      </c>
      <c r="C11" s="13"/>
      <c r="D11" s="13"/>
      <c r="E11" s="13"/>
      <c r="F11" s="25"/>
      <c r="G11" s="11">
        <f t="shared" si="1"/>
        <v>0</v>
      </c>
    </row>
    <row r="12" spans="2:7" ht="15" x14ac:dyDescent="0.25">
      <c r="B12" s="19" t="s">
        <v>25</v>
      </c>
      <c r="C12" s="42">
        <f>SUM(C13:C18)</f>
        <v>0</v>
      </c>
      <c r="D12" s="42">
        <f>SUM(D13:D18)</f>
        <v>0</v>
      </c>
      <c r="E12" s="42">
        <f>SUM(E13:E18)</f>
        <v>0</v>
      </c>
      <c r="F12" s="25">
        <v>0</v>
      </c>
      <c r="G12" s="11">
        <f t="shared" si="1"/>
        <v>0</v>
      </c>
    </row>
    <row r="13" spans="2:7" x14ac:dyDescent="0.2">
      <c r="B13" s="3" t="s">
        <v>9</v>
      </c>
      <c r="C13" s="13"/>
      <c r="D13" s="13">
        <v>0</v>
      </c>
      <c r="E13" s="13"/>
      <c r="F13" s="25">
        <v>0</v>
      </c>
      <c r="G13" s="11">
        <f t="shared" si="1"/>
        <v>0</v>
      </c>
    </row>
    <row r="14" spans="2:7" ht="16.5" customHeight="1" x14ac:dyDescent="0.2">
      <c r="B14" s="7" t="s">
        <v>28</v>
      </c>
      <c r="C14" s="13"/>
      <c r="D14" s="13">
        <v>0</v>
      </c>
      <c r="E14" s="13"/>
      <c r="F14" s="25">
        <v>0</v>
      </c>
      <c r="G14" s="11">
        <f t="shared" si="1"/>
        <v>0</v>
      </c>
    </row>
    <row r="15" spans="2:7" ht="49.5" customHeight="1" x14ac:dyDescent="0.2">
      <c r="B15" s="57" t="s">
        <v>22</v>
      </c>
      <c r="C15" s="13"/>
      <c r="D15" s="13">
        <v>0</v>
      </c>
      <c r="E15" s="13"/>
      <c r="F15" s="25">
        <v>0</v>
      </c>
      <c r="G15" s="11">
        <f t="shared" si="1"/>
        <v>0</v>
      </c>
    </row>
    <row r="16" spans="2:7" ht="24" customHeight="1" x14ac:dyDescent="0.2">
      <c r="B16" s="7" t="s">
        <v>19</v>
      </c>
      <c r="C16" s="13"/>
      <c r="D16" s="13"/>
      <c r="E16" s="13"/>
      <c r="F16" s="25">
        <v>0</v>
      </c>
      <c r="G16" s="11">
        <f t="shared" si="1"/>
        <v>0</v>
      </c>
    </row>
    <row r="17" spans="2:7" x14ac:dyDescent="0.2">
      <c r="B17" s="3" t="s">
        <v>17</v>
      </c>
      <c r="C17" s="13">
        <v>0</v>
      </c>
      <c r="D17" s="13">
        <v>0</v>
      </c>
      <c r="E17" s="13">
        <v>0</v>
      </c>
      <c r="F17" s="25">
        <v>0</v>
      </c>
      <c r="G17" s="11">
        <f t="shared" si="1"/>
        <v>0</v>
      </c>
    </row>
    <row r="18" spans="2:7" x14ac:dyDescent="0.2">
      <c r="B18" s="3" t="s">
        <v>23</v>
      </c>
      <c r="C18" s="13">
        <v>0</v>
      </c>
      <c r="D18" s="13"/>
      <c r="E18" s="13">
        <v>0</v>
      </c>
      <c r="F18" s="25">
        <v>0</v>
      </c>
      <c r="G18" s="11">
        <f t="shared" si="1"/>
        <v>0</v>
      </c>
    </row>
    <row r="19" spans="2:7" s="12" customFormat="1" x14ac:dyDescent="0.2">
      <c r="B19" s="4" t="s">
        <v>1</v>
      </c>
      <c r="C19" s="8">
        <f>SUM(C20:C28)</f>
        <v>1343750</v>
      </c>
      <c r="D19" s="8">
        <f>SUM(D20:D28)</f>
        <v>1591850</v>
      </c>
      <c r="E19" s="8">
        <f>SUM(E20:E28)</f>
        <v>1591850</v>
      </c>
      <c r="F19" s="35">
        <f t="shared" si="0"/>
        <v>100</v>
      </c>
      <c r="G19" s="11">
        <f t="shared" si="1"/>
        <v>0</v>
      </c>
    </row>
    <row r="20" spans="2:7" x14ac:dyDescent="0.2">
      <c r="B20" s="3" t="s">
        <v>12</v>
      </c>
      <c r="C20" s="13">
        <v>1262200</v>
      </c>
      <c r="D20" s="13">
        <v>1245800</v>
      </c>
      <c r="E20" s="13">
        <v>1245800</v>
      </c>
      <c r="F20" s="35">
        <f t="shared" si="0"/>
        <v>100</v>
      </c>
      <c r="G20" s="11">
        <f t="shared" si="1"/>
        <v>0</v>
      </c>
    </row>
    <row r="21" spans="2:7" ht="36" x14ac:dyDescent="0.2">
      <c r="B21" s="3" t="s">
        <v>3</v>
      </c>
      <c r="C21" s="13">
        <v>81400</v>
      </c>
      <c r="D21" s="13">
        <v>83600</v>
      </c>
      <c r="E21" s="13">
        <v>83600</v>
      </c>
      <c r="F21" s="35">
        <f t="shared" si="0"/>
        <v>100</v>
      </c>
      <c r="G21" s="11">
        <f t="shared" si="1"/>
        <v>0</v>
      </c>
    </row>
    <row r="22" spans="2:7" x14ac:dyDescent="0.2">
      <c r="B22" s="3" t="s">
        <v>37</v>
      </c>
      <c r="C22" s="13"/>
      <c r="D22" s="13">
        <v>0</v>
      </c>
      <c r="E22" s="13"/>
      <c r="F22" s="35"/>
      <c r="G22" s="11">
        <f t="shared" si="1"/>
        <v>0</v>
      </c>
    </row>
    <row r="23" spans="2:7" x14ac:dyDescent="0.2">
      <c r="B23" s="3" t="s">
        <v>32</v>
      </c>
      <c r="C23" s="13">
        <v>150</v>
      </c>
      <c r="D23" s="13">
        <v>150</v>
      </c>
      <c r="E23" s="13">
        <v>150</v>
      </c>
      <c r="F23" s="35">
        <f t="shared" si="0"/>
        <v>100</v>
      </c>
      <c r="G23" s="11">
        <f t="shared" si="1"/>
        <v>0</v>
      </c>
    </row>
    <row r="24" spans="2:7" x14ac:dyDescent="0.2">
      <c r="B24" s="3" t="s">
        <v>29</v>
      </c>
      <c r="C24" s="13"/>
      <c r="D24" s="13"/>
      <c r="E24" s="13"/>
      <c r="F24" s="24"/>
      <c r="G24" s="11">
        <f t="shared" si="1"/>
        <v>0</v>
      </c>
    </row>
    <row r="25" spans="2:7" x14ac:dyDescent="0.2">
      <c r="B25" s="3" t="s">
        <v>42</v>
      </c>
      <c r="C25" s="13"/>
      <c r="D25" s="13">
        <v>262300</v>
      </c>
      <c r="E25" s="13">
        <v>262300</v>
      </c>
      <c r="F25" s="35"/>
      <c r="G25" s="11">
        <f t="shared" si="1"/>
        <v>0</v>
      </c>
    </row>
    <row r="26" spans="2:7" x14ac:dyDescent="0.2">
      <c r="B26" s="3" t="s">
        <v>41</v>
      </c>
      <c r="C26" s="13"/>
      <c r="D26" s="13"/>
      <c r="E26" s="13"/>
      <c r="F26" s="35"/>
      <c r="G26" s="11">
        <f t="shared" si="1"/>
        <v>0</v>
      </c>
    </row>
    <row r="27" spans="2:7" x14ac:dyDescent="0.2">
      <c r="B27" s="3" t="s">
        <v>31</v>
      </c>
      <c r="C27" s="13"/>
      <c r="D27" s="13"/>
      <c r="E27" s="13"/>
      <c r="F27" s="24"/>
      <c r="G27" s="11">
        <f t="shared" si="1"/>
        <v>0</v>
      </c>
    </row>
    <row r="28" spans="2:7" x14ac:dyDescent="0.2">
      <c r="B28" s="3" t="s">
        <v>26</v>
      </c>
      <c r="C28" s="13"/>
      <c r="D28" s="13"/>
      <c r="E28" s="13"/>
      <c r="F28" s="24"/>
      <c r="G28" s="11">
        <f t="shared" si="1"/>
        <v>0</v>
      </c>
    </row>
    <row r="29" spans="2:7" s="15" customFormat="1" x14ac:dyDescent="0.2">
      <c r="B29" s="5" t="s">
        <v>4</v>
      </c>
      <c r="C29" s="9">
        <f>C19+C4</f>
        <v>2376955.4</v>
      </c>
      <c r="D29" s="9">
        <f>D19+D4</f>
        <v>2739470</v>
      </c>
      <c r="E29" s="9">
        <f>E19+E4</f>
        <v>2901039.46</v>
      </c>
      <c r="F29" s="24">
        <f>SUM(E29/D29*100)</f>
        <v>105.89783644281559</v>
      </c>
      <c r="G29" s="11">
        <f t="shared" si="1"/>
        <v>161569.45999999996</v>
      </c>
    </row>
    <row r="30" spans="2:7" x14ac:dyDescent="0.2">
      <c r="B30" s="3" t="s">
        <v>27</v>
      </c>
      <c r="C30" s="14"/>
      <c r="D30" s="13"/>
      <c r="E30" s="14"/>
      <c r="F30" s="26"/>
      <c r="G30" s="11">
        <f t="shared" si="1"/>
        <v>0</v>
      </c>
    </row>
    <row r="31" spans="2:7" s="15" customFormat="1" x14ac:dyDescent="0.2">
      <c r="B31" s="22" t="s">
        <v>13</v>
      </c>
      <c r="C31" s="23">
        <f>SUM(C32+C39+C37+C51+C49+C53+C55+C59+C57)</f>
        <v>830945.09000000008</v>
      </c>
      <c r="D31" s="23">
        <f>SUM(D32+D39+D37+D51+D49+D53+D55+D59+D57+D45+D47+D34)</f>
        <v>1051350</v>
      </c>
      <c r="E31" s="23">
        <f>SUM(E32+E39+E37+E51+E49+E53+E55+E59+E57+E45+E47+E34)</f>
        <v>967648.23</v>
      </c>
      <c r="F31" s="27">
        <f t="shared" ref="F31:F41" si="2">SUM(E31/D31*100)</f>
        <v>92.038638892852049</v>
      </c>
      <c r="G31" s="23">
        <f>SUM(G32+G39+G37+G51+G49+G53+G55+G59+G57+G45+G47+G34)</f>
        <v>83701.76999999996</v>
      </c>
    </row>
    <row r="32" spans="2:7" s="15" customFormat="1" ht="48" x14ac:dyDescent="0.2">
      <c r="B32" s="53" t="s">
        <v>43</v>
      </c>
      <c r="C32" s="9">
        <f>SUM(C33)</f>
        <v>8769.9599999999991</v>
      </c>
      <c r="D32" s="9">
        <f>SUM(D33)</f>
        <v>12000</v>
      </c>
      <c r="E32" s="9">
        <f>SUM(E33)</f>
        <v>11896.56</v>
      </c>
      <c r="F32" s="39"/>
      <c r="G32" s="55">
        <f>SUM(D32-E32)</f>
        <v>103.44000000000051</v>
      </c>
    </row>
    <row r="33" spans="2:7" s="15" customFormat="1" x14ac:dyDescent="0.2">
      <c r="B33" s="29">
        <v>200</v>
      </c>
      <c r="C33" s="31">
        <v>8769.9599999999991</v>
      </c>
      <c r="D33" s="31">
        <v>12000</v>
      </c>
      <c r="E33" s="31">
        <v>11896.56</v>
      </c>
      <c r="F33" s="39"/>
      <c r="G33" s="55">
        <f t="shared" ref="G33:G97" si="3">SUM(D33-E33)</f>
        <v>103.44000000000051</v>
      </c>
    </row>
    <row r="34" spans="2:7" s="15" customFormat="1" ht="24" x14ac:dyDescent="0.2">
      <c r="B34" s="53" t="s">
        <v>68</v>
      </c>
      <c r="C34" s="9">
        <f>SUM(C35)</f>
        <v>0</v>
      </c>
      <c r="D34" s="9">
        <f>SUM(D35)</f>
        <v>6000</v>
      </c>
      <c r="E34" s="9">
        <f>SUM(E35)</f>
        <v>3000</v>
      </c>
      <c r="F34" s="39"/>
      <c r="G34" s="55">
        <f>SUM(D34-E34)</f>
        <v>3000</v>
      </c>
    </row>
    <row r="35" spans="2:7" s="15" customFormat="1" x14ac:dyDescent="0.2">
      <c r="B35" s="29">
        <v>200</v>
      </c>
      <c r="C35" s="31">
        <v>0</v>
      </c>
      <c r="D35" s="31">
        <v>6000</v>
      </c>
      <c r="E35" s="31">
        <v>3000</v>
      </c>
      <c r="F35" s="39"/>
      <c r="G35" s="55">
        <f t="shared" ref="G35" si="4">SUM(D35-E35)</f>
        <v>3000</v>
      </c>
    </row>
    <row r="36" spans="2:7" s="15" customFormat="1" x14ac:dyDescent="0.2">
      <c r="B36" s="29"/>
      <c r="C36" s="31"/>
      <c r="D36" s="31"/>
      <c r="E36" s="31"/>
      <c r="F36" s="39"/>
      <c r="G36" s="55"/>
    </row>
    <row r="37" spans="2:7" s="17" customFormat="1" x14ac:dyDescent="0.2">
      <c r="B37" s="37" t="s">
        <v>44</v>
      </c>
      <c r="C37" s="38">
        <f>SUM(C38)</f>
        <v>438332.99</v>
      </c>
      <c r="D37" s="38">
        <f>SUM(D38:D38)</f>
        <v>440000</v>
      </c>
      <c r="E37" s="38">
        <f>SUM(E38)</f>
        <v>433703.34</v>
      </c>
      <c r="F37" s="39">
        <f t="shared" si="2"/>
        <v>98.568940909090912</v>
      </c>
      <c r="G37" s="55">
        <f t="shared" si="3"/>
        <v>6296.6599999999744</v>
      </c>
    </row>
    <row r="38" spans="2:7" x14ac:dyDescent="0.2">
      <c r="B38" s="3">
        <v>100</v>
      </c>
      <c r="C38" s="13">
        <v>438332.99</v>
      </c>
      <c r="D38" s="13">
        <v>440000</v>
      </c>
      <c r="E38" s="13">
        <v>433703.34</v>
      </c>
      <c r="F38" s="25">
        <f t="shared" si="2"/>
        <v>98.568940909090912</v>
      </c>
      <c r="G38" s="55">
        <f t="shared" si="3"/>
        <v>6296.6599999999744</v>
      </c>
    </row>
    <row r="39" spans="2:7" s="17" customFormat="1" x14ac:dyDescent="0.2">
      <c r="B39" s="34" t="s">
        <v>45</v>
      </c>
      <c r="C39" s="38">
        <f>SUM(C40:C42)</f>
        <v>373692.14</v>
      </c>
      <c r="D39" s="38">
        <f>SUM(D40:D42)</f>
        <v>528200</v>
      </c>
      <c r="E39" s="38">
        <f>SUM(E40:E42)</f>
        <v>454898.33</v>
      </c>
      <c r="F39" s="39">
        <f t="shared" si="2"/>
        <v>86.122364634608104</v>
      </c>
      <c r="G39" s="55">
        <f t="shared" si="3"/>
        <v>73301.669999999984</v>
      </c>
    </row>
    <row r="40" spans="2:7" x14ac:dyDescent="0.2">
      <c r="B40" s="3">
        <v>100</v>
      </c>
      <c r="C40" s="13">
        <v>214372.75</v>
      </c>
      <c r="D40" s="13">
        <v>244800</v>
      </c>
      <c r="E40" s="13">
        <v>240714.6</v>
      </c>
      <c r="F40" s="25">
        <f t="shared" si="2"/>
        <v>98.331127450980389</v>
      </c>
      <c r="G40" s="55">
        <f t="shared" si="3"/>
        <v>4085.3999999999942</v>
      </c>
    </row>
    <row r="41" spans="2:7" x14ac:dyDescent="0.2">
      <c r="B41" s="3">
        <v>200</v>
      </c>
      <c r="C41" s="13">
        <v>159319.39000000001</v>
      </c>
      <c r="D41" s="13">
        <v>283400</v>
      </c>
      <c r="E41" s="13">
        <v>214183.73</v>
      </c>
      <c r="F41" s="25">
        <f t="shared" si="2"/>
        <v>75.576474947071276</v>
      </c>
      <c r="G41" s="55">
        <f t="shared" si="3"/>
        <v>69216.26999999999</v>
      </c>
    </row>
    <row r="42" spans="2:7" x14ac:dyDescent="0.2">
      <c r="B42" s="3">
        <v>800</v>
      </c>
      <c r="C42" s="13"/>
      <c r="D42" s="13"/>
      <c r="E42" s="13"/>
      <c r="F42" s="25"/>
      <c r="G42" s="55">
        <f t="shared" si="3"/>
        <v>0</v>
      </c>
    </row>
    <row r="43" spans="2:7" x14ac:dyDescent="0.2">
      <c r="B43" s="3"/>
      <c r="C43" s="13"/>
      <c r="D43" s="13"/>
      <c r="E43" s="13"/>
      <c r="F43" s="25"/>
      <c r="G43" s="55"/>
    </row>
    <row r="44" spans="2:7" x14ac:dyDescent="0.2">
      <c r="B44" s="3"/>
      <c r="C44" s="13"/>
      <c r="D44" s="13"/>
      <c r="E44" s="13"/>
      <c r="F44" s="25"/>
      <c r="G44" s="55"/>
    </row>
    <row r="45" spans="2:7" ht="36" x14ac:dyDescent="0.2">
      <c r="B45" s="6" t="s">
        <v>70</v>
      </c>
      <c r="C45" s="31"/>
      <c r="D45" s="13">
        <f>SUM(D46)</f>
        <v>4800</v>
      </c>
      <c r="E45" s="31">
        <f>SUM(E46)</f>
        <v>4800</v>
      </c>
      <c r="F45" s="55">
        <f t="shared" ref="F45:F48" si="5">SUM(D45-E45)</f>
        <v>0</v>
      </c>
      <c r="G45" s="55">
        <f t="shared" si="3"/>
        <v>0</v>
      </c>
    </row>
    <row r="46" spans="2:7" x14ac:dyDescent="0.2">
      <c r="B46" s="3">
        <v>540</v>
      </c>
      <c r="C46" s="31"/>
      <c r="D46" s="13">
        <v>4800</v>
      </c>
      <c r="E46" s="31">
        <v>4800</v>
      </c>
      <c r="F46" s="55">
        <f t="shared" si="5"/>
        <v>0</v>
      </c>
      <c r="G46" s="55">
        <f t="shared" si="3"/>
        <v>0</v>
      </c>
    </row>
    <row r="47" spans="2:7" ht="36" x14ac:dyDescent="0.2">
      <c r="B47" s="6" t="s">
        <v>71</v>
      </c>
      <c r="C47" s="31"/>
      <c r="D47" s="13">
        <f>SUM(D48)</f>
        <v>14300</v>
      </c>
      <c r="E47" s="31">
        <f>SUM(E48)</f>
        <v>14300</v>
      </c>
      <c r="F47" s="55">
        <f t="shared" si="5"/>
        <v>0</v>
      </c>
      <c r="G47" s="55">
        <f t="shared" si="3"/>
        <v>0</v>
      </c>
    </row>
    <row r="48" spans="2:7" x14ac:dyDescent="0.2">
      <c r="B48" s="3">
        <v>540</v>
      </c>
      <c r="C48" s="31"/>
      <c r="D48" s="13">
        <v>14300</v>
      </c>
      <c r="E48" s="31">
        <v>14300</v>
      </c>
      <c r="F48" s="55">
        <f t="shared" si="5"/>
        <v>0</v>
      </c>
      <c r="G48" s="55">
        <f t="shared" si="3"/>
        <v>0</v>
      </c>
    </row>
    <row r="49" spans="2:7" ht="24" x14ac:dyDescent="0.2">
      <c r="B49" s="37" t="s">
        <v>46</v>
      </c>
      <c r="C49" s="38">
        <f>SUM(C50)</f>
        <v>10000</v>
      </c>
      <c r="D49" s="38">
        <f>SUM(D50)</f>
        <v>14900</v>
      </c>
      <c r="E49" s="38">
        <f>SUM(E50)</f>
        <v>14900</v>
      </c>
      <c r="F49" s="40"/>
      <c r="G49" s="55">
        <f t="shared" si="3"/>
        <v>0</v>
      </c>
    </row>
    <row r="50" spans="2:7" x14ac:dyDescent="0.2">
      <c r="B50" s="3">
        <v>200</v>
      </c>
      <c r="C50" s="13">
        <v>10000</v>
      </c>
      <c r="D50" s="13">
        <v>14900</v>
      </c>
      <c r="E50" s="13">
        <v>14900</v>
      </c>
      <c r="F50" s="25"/>
      <c r="G50" s="55">
        <f t="shared" si="3"/>
        <v>0</v>
      </c>
    </row>
    <row r="51" spans="2:7" s="17" customFormat="1" x14ac:dyDescent="0.2">
      <c r="B51" s="37" t="s">
        <v>47</v>
      </c>
      <c r="C51" s="38">
        <f>C52</f>
        <v>0</v>
      </c>
      <c r="D51" s="38">
        <f>D52</f>
        <v>1000</v>
      </c>
      <c r="E51" s="38">
        <f>E52</f>
        <v>0</v>
      </c>
      <c r="F51" s="40">
        <f>SUM(E51/D51*100)</f>
        <v>0</v>
      </c>
      <c r="G51" s="55">
        <f t="shared" si="3"/>
        <v>1000</v>
      </c>
    </row>
    <row r="52" spans="2:7" x14ac:dyDescent="0.2">
      <c r="B52" s="3">
        <v>800</v>
      </c>
      <c r="C52" s="13">
        <v>0</v>
      </c>
      <c r="D52" s="13">
        <v>1000</v>
      </c>
      <c r="E52" s="13">
        <v>0</v>
      </c>
      <c r="F52" s="25">
        <f>SUM(E52/D52*100)</f>
        <v>0</v>
      </c>
      <c r="G52" s="55">
        <f t="shared" si="3"/>
        <v>1000</v>
      </c>
    </row>
    <row r="53" spans="2:7" x14ac:dyDescent="0.2">
      <c r="B53" s="37" t="s">
        <v>48</v>
      </c>
      <c r="C53" s="38">
        <f>SUM(C54)</f>
        <v>150</v>
      </c>
      <c r="D53" s="38">
        <f>SUM(D54)</f>
        <v>150</v>
      </c>
      <c r="E53" s="38">
        <f>SUM(E54)</f>
        <v>150</v>
      </c>
      <c r="F53" s="40">
        <f>SUM(E53/D53*100)</f>
        <v>100</v>
      </c>
      <c r="G53" s="55">
        <f t="shared" si="3"/>
        <v>0</v>
      </c>
    </row>
    <row r="54" spans="2:7" x14ac:dyDescent="0.2">
      <c r="B54" s="3">
        <v>200</v>
      </c>
      <c r="C54" s="13">
        <v>150</v>
      </c>
      <c r="D54" s="13">
        <v>150</v>
      </c>
      <c r="E54" s="13">
        <v>150</v>
      </c>
      <c r="F54" s="25">
        <f>SUM(E54/D54*100)</f>
        <v>100</v>
      </c>
      <c r="G54" s="55">
        <f t="shared" si="3"/>
        <v>0</v>
      </c>
    </row>
    <row r="55" spans="2:7" ht="24" x14ac:dyDescent="0.2">
      <c r="B55" s="56" t="s">
        <v>49</v>
      </c>
      <c r="C55" s="38">
        <f>SUM(C56)</f>
        <v>0</v>
      </c>
      <c r="D55" s="38">
        <f>SUM(D56)</f>
        <v>0</v>
      </c>
      <c r="E55" s="38">
        <f>SUM(E56)</f>
        <v>0</v>
      </c>
      <c r="F55" s="40"/>
      <c r="G55" s="55">
        <f t="shared" si="3"/>
        <v>0</v>
      </c>
    </row>
    <row r="56" spans="2:7" x14ac:dyDescent="0.2">
      <c r="B56" s="3">
        <v>200</v>
      </c>
      <c r="C56" s="13"/>
      <c r="D56" s="13">
        <v>0</v>
      </c>
      <c r="E56" s="13"/>
      <c r="F56" s="25"/>
      <c r="G56" s="55">
        <f t="shared" si="3"/>
        <v>0</v>
      </c>
    </row>
    <row r="57" spans="2:7" x14ac:dyDescent="0.2">
      <c r="B57" s="3" t="s">
        <v>50</v>
      </c>
      <c r="C57" s="13">
        <f>SUM(C58)</f>
        <v>0</v>
      </c>
      <c r="D57" s="13">
        <f>SUM(D58)</f>
        <v>30000</v>
      </c>
      <c r="E57" s="13">
        <f>SUM(E58)</f>
        <v>30000</v>
      </c>
      <c r="F57" s="25"/>
      <c r="G57" s="55">
        <f t="shared" si="3"/>
        <v>0</v>
      </c>
    </row>
    <row r="58" spans="2:7" x14ac:dyDescent="0.2">
      <c r="B58" s="3">
        <v>200</v>
      </c>
      <c r="C58" s="13"/>
      <c r="D58" s="13">
        <v>30000</v>
      </c>
      <c r="E58" s="13">
        <v>30000</v>
      </c>
      <c r="F58" s="25"/>
      <c r="G58" s="55">
        <f t="shared" si="3"/>
        <v>0</v>
      </c>
    </row>
    <row r="59" spans="2:7" ht="60" x14ac:dyDescent="0.2">
      <c r="B59" s="37" t="s">
        <v>51</v>
      </c>
      <c r="C59" s="13">
        <f>SUM(C60)</f>
        <v>0</v>
      </c>
      <c r="D59" s="13">
        <f>SUM(D60)</f>
        <v>0</v>
      </c>
      <c r="E59" s="13">
        <f>SUM(E60)</f>
        <v>0</v>
      </c>
      <c r="F59" s="25"/>
      <c r="G59" s="55">
        <f t="shared" si="3"/>
        <v>0</v>
      </c>
    </row>
    <row r="60" spans="2:7" x14ac:dyDescent="0.2">
      <c r="B60" s="3">
        <v>100</v>
      </c>
      <c r="C60" s="13"/>
      <c r="D60" s="13"/>
      <c r="E60" s="13"/>
      <c r="F60" s="25"/>
      <c r="G60" s="55">
        <f t="shared" si="3"/>
        <v>0</v>
      </c>
    </row>
    <row r="61" spans="2:7" s="15" customFormat="1" ht="24" x14ac:dyDescent="0.2">
      <c r="B61" s="22" t="s">
        <v>52</v>
      </c>
      <c r="C61" s="23">
        <f>SUM(C62:C63)</f>
        <v>81400</v>
      </c>
      <c r="D61" s="23">
        <f>SUM(D62:D63)</f>
        <v>83600</v>
      </c>
      <c r="E61" s="23">
        <f>SUM(E62:E63)</f>
        <v>83600</v>
      </c>
      <c r="F61" s="52">
        <f t="shared" ref="F61:F67" si="6">SUM(E61/D61*100)</f>
        <v>100</v>
      </c>
      <c r="G61" s="45">
        <f t="shared" si="1"/>
        <v>0</v>
      </c>
    </row>
    <row r="62" spans="2:7" x14ac:dyDescent="0.2">
      <c r="B62" s="3">
        <v>100</v>
      </c>
      <c r="C62" s="13">
        <v>75807.600000000006</v>
      </c>
      <c r="D62" s="13">
        <v>79944.960000000006</v>
      </c>
      <c r="E62" s="13">
        <v>79944.960000000006</v>
      </c>
      <c r="F62" s="25">
        <f t="shared" si="6"/>
        <v>100</v>
      </c>
      <c r="G62" s="55">
        <f t="shared" si="3"/>
        <v>0</v>
      </c>
    </row>
    <row r="63" spans="2:7" x14ac:dyDescent="0.2">
      <c r="B63" s="3">
        <v>200</v>
      </c>
      <c r="C63" s="13">
        <v>5592.4</v>
      </c>
      <c r="D63" s="13">
        <v>3655.04</v>
      </c>
      <c r="E63" s="13">
        <v>3655.04</v>
      </c>
      <c r="F63" s="25">
        <f t="shared" si="6"/>
        <v>100</v>
      </c>
      <c r="G63" s="55">
        <f t="shared" si="3"/>
        <v>0</v>
      </c>
    </row>
    <row r="64" spans="2:7" s="15" customFormat="1" ht="24" x14ac:dyDescent="0.2">
      <c r="B64" s="22" t="s">
        <v>63</v>
      </c>
      <c r="C64" s="23">
        <f>C65</f>
        <v>29169.9</v>
      </c>
      <c r="D64" s="23">
        <f>D65</f>
        <v>66000</v>
      </c>
      <c r="E64" s="23">
        <f>E65</f>
        <v>64810.2</v>
      </c>
      <c r="F64" s="27">
        <f t="shared" si="6"/>
        <v>98.197272727272718</v>
      </c>
      <c r="G64" s="23">
        <f>G65</f>
        <v>1189.8000000000029</v>
      </c>
    </row>
    <row r="65" spans="2:7" s="17" customFormat="1" ht="33.75" customHeight="1" x14ac:dyDescent="0.2">
      <c r="B65" s="6" t="s">
        <v>53</v>
      </c>
      <c r="C65" s="16">
        <f>SUM(C66)</f>
        <v>29169.9</v>
      </c>
      <c r="D65" s="16">
        <f>SUM(D66)</f>
        <v>66000</v>
      </c>
      <c r="E65" s="16">
        <f>SUM(E66)</f>
        <v>64810.2</v>
      </c>
      <c r="F65" s="25">
        <f t="shared" si="6"/>
        <v>98.197272727272718</v>
      </c>
      <c r="G65" s="55">
        <f t="shared" si="3"/>
        <v>1189.8000000000029</v>
      </c>
    </row>
    <row r="66" spans="2:7" s="17" customFormat="1" x14ac:dyDescent="0.2">
      <c r="B66" s="6">
        <v>200</v>
      </c>
      <c r="C66" s="16">
        <v>29169.9</v>
      </c>
      <c r="D66" s="16">
        <v>66000</v>
      </c>
      <c r="E66" s="16">
        <v>64810.2</v>
      </c>
      <c r="F66" s="25">
        <f t="shared" si="6"/>
        <v>98.197272727272718</v>
      </c>
      <c r="G66" s="55">
        <f t="shared" si="3"/>
        <v>1189.8000000000029</v>
      </c>
    </row>
    <row r="67" spans="2:7" s="15" customFormat="1" x14ac:dyDescent="0.2">
      <c r="B67" s="22" t="s">
        <v>38</v>
      </c>
      <c r="C67" s="23">
        <f>SUM(C68+C70)</f>
        <v>873062.5</v>
      </c>
      <c r="D67" s="23">
        <f>SUM(D68+D70)</f>
        <v>1101334</v>
      </c>
      <c r="E67" s="23">
        <f>SUM(E68+E70)</f>
        <v>927316.76</v>
      </c>
      <c r="F67" s="27">
        <f t="shared" si="6"/>
        <v>84.19941271221991</v>
      </c>
      <c r="G67" s="23">
        <f>SUM(G68+G70)</f>
        <v>174017.24</v>
      </c>
    </row>
    <row r="68" spans="2:7" s="17" customFormat="1" x14ac:dyDescent="0.2">
      <c r="B68" s="37" t="s">
        <v>18</v>
      </c>
      <c r="C68" s="38">
        <f>SUM(C69:C69)</f>
        <v>0</v>
      </c>
      <c r="D68" s="38">
        <f>SUM(D69:D69)</f>
        <v>0</v>
      </c>
      <c r="E68" s="38">
        <f>SUM(E69:E69)</f>
        <v>0</v>
      </c>
      <c r="F68" s="40"/>
      <c r="G68" s="55">
        <f t="shared" si="3"/>
        <v>0</v>
      </c>
    </row>
    <row r="69" spans="2:7" x14ac:dyDescent="0.2">
      <c r="B69" s="3">
        <v>200</v>
      </c>
      <c r="C69" s="13"/>
      <c r="D69" s="13"/>
      <c r="E69" s="13"/>
      <c r="F69" s="25"/>
      <c r="G69" s="55">
        <f t="shared" si="3"/>
        <v>0</v>
      </c>
    </row>
    <row r="70" spans="2:7" ht="24" x14ac:dyDescent="0.2">
      <c r="B70" s="54" t="s">
        <v>54</v>
      </c>
      <c r="C70" s="38">
        <f>SUM(C71:C72)</f>
        <v>873062.5</v>
      </c>
      <c r="D70" s="38">
        <f>SUM(D71:D72)</f>
        <v>1101334</v>
      </c>
      <c r="E70" s="38">
        <f>SUM(E71:E72)</f>
        <v>927316.76</v>
      </c>
      <c r="F70" s="40">
        <f>SUM(E70/D70*100)</f>
        <v>84.19941271221991</v>
      </c>
      <c r="G70" s="55">
        <f t="shared" si="3"/>
        <v>174017.24</v>
      </c>
    </row>
    <row r="71" spans="2:7" x14ac:dyDescent="0.2">
      <c r="B71" s="3">
        <v>200</v>
      </c>
      <c r="C71" s="13">
        <v>873062.5</v>
      </c>
      <c r="D71" s="13">
        <v>1101334</v>
      </c>
      <c r="E71" s="13">
        <v>927316.76</v>
      </c>
      <c r="F71" s="35">
        <f>SUM(E71/D71*100)</f>
        <v>84.19941271221991</v>
      </c>
      <c r="G71" s="55">
        <f t="shared" si="3"/>
        <v>174017.24</v>
      </c>
    </row>
    <row r="72" spans="2:7" x14ac:dyDescent="0.2">
      <c r="B72" s="3"/>
      <c r="C72" s="13"/>
      <c r="D72" s="13"/>
      <c r="E72" s="13"/>
      <c r="F72" s="25"/>
      <c r="G72" s="55">
        <f t="shared" si="3"/>
        <v>0</v>
      </c>
    </row>
    <row r="73" spans="2:7" s="15" customFormat="1" x14ac:dyDescent="0.2">
      <c r="B73" s="22" t="s">
        <v>14</v>
      </c>
      <c r="C73" s="23">
        <f>C82+C74</f>
        <v>681265.27</v>
      </c>
      <c r="D73" s="23">
        <f>D82+D74</f>
        <v>946140</v>
      </c>
      <c r="E73" s="23">
        <f>E82+E74</f>
        <v>872765.33</v>
      </c>
      <c r="F73" s="27">
        <f>SUM(E73/D73*100)</f>
        <v>92.244840087090694</v>
      </c>
      <c r="G73" s="23">
        <f>G82+G74</f>
        <v>73374.670000000013</v>
      </c>
    </row>
    <row r="74" spans="2:7" s="15" customFormat="1" x14ac:dyDescent="0.2">
      <c r="B74" s="33" t="s">
        <v>30</v>
      </c>
      <c r="C74" s="38">
        <f>SUM(C76+C79)</f>
        <v>251722.78</v>
      </c>
      <c r="D74" s="38">
        <f>SUM(D76+D79)</f>
        <v>443600</v>
      </c>
      <c r="E74" s="38">
        <f>SUM(E76+E79)</f>
        <v>401377.62</v>
      </c>
      <c r="F74" s="39">
        <f>SUM(E74/D74*100)</f>
        <v>90.481880072137059</v>
      </c>
      <c r="G74" s="55">
        <f t="shared" si="3"/>
        <v>42222.380000000005</v>
      </c>
    </row>
    <row r="75" spans="2:7" s="15" customFormat="1" x14ac:dyDescent="0.2">
      <c r="B75" s="29"/>
      <c r="C75" s="9"/>
      <c r="D75" s="9"/>
      <c r="E75" s="9"/>
      <c r="F75" s="30"/>
      <c r="G75" s="55">
        <f t="shared" si="3"/>
        <v>0</v>
      </c>
    </row>
    <row r="76" spans="2:7" s="15" customFormat="1" x14ac:dyDescent="0.2">
      <c r="B76" s="32" t="s">
        <v>55</v>
      </c>
      <c r="C76" s="16">
        <f>SUM(C77:C78)</f>
        <v>242079.93</v>
      </c>
      <c r="D76" s="16">
        <f>SUM(D77:D78)</f>
        <v>428600</v>
      </c>
      <c r="E76" s="16">
        <f>SUM(E77:E78)</f>
        <v>387120.18</v>
      </c>
      <c r="F76" s="35">
        <f>SUM(E76/D76*100)</f>
        <v>90.322020531964526</v>
      </c>
      <c r="G76" s="55">
        <f t="shared" si="3"/>
        <v>41479.820000000007</v>
      </c>
    </row>
    <row r="77" spans="2:7" s="15" customFormat="1" x14ac:dyDescent="0.2">
      <c r="B77" s="7">
        <v>200</v>
      </c>
      <c r="C77" s="31">
        <v>239547.93</v>
      </c>
      <c r="D77" s="31">
        <v>404900</v>
      </c>
      <c r="E77" s="31">
        <v>364356.18</v>
      </c>
      <c r="F77" s="35">
        <f>SUM(E77/D77*100)</f>
        <v>89.986707829093604</v>
      </c>
      <c r="G77" s="55">
        <f t="shared" si="3"/>
        <v>40543.820000000007</v>
      </c>
    </row>
    <row r="78" spans="2:7" s="15" customFormat="1" x14ac:dyDescent="0.2">
      <c r="B78" s="7">
        <v>800</v>
      </c>
      <c r="C78" s="31">
        <v>2532</v>
      </c>
      <c r="D78" s="31">
        <v>23700</v>
      </c>
      <c r="E78" s="31">
        <v>22764</v>
      </c>
      <c r="F78" s="35">
        <f>SUM(E78/D78*100)</f>
        <v>96.050632911392412</v>
      </c>
      <c r="G78" s="55">
        <f t="shared" si="3"/>
        <v>936</v>
      </c>
    </row>
    <row r="79" spans="2:7" s="15" customFormat="1" ht="24" x14ac:dyDescent="0.2">
      <c r="B79" s="53" t="s">
        <v>56</v>
      </c>
      <c r="C79" s="31">
        <f>SUM(C80:C81)</f>
        <v>9642.85</v>
      </c>
      <c r="D79" s="31">
        <f>SUM(D80:D81)</f>
        <v>15000</v>
      </c>
      <c r="E79" s="31">
        <f>SUM(E80:E81)</f>
        <v>14257.44</v>
      </c>
      <c r="F79" s="30"/>
      <c r="G79" s="55">
        <f t="shared" si="3"/>
        <v>742.55999999999949</v>
      </c>
    </row>
    <row r="80" spans="2:7" s="15" customFormat="1" x14ac:dyDescent="0.2">
      <c r="B80" s="32">
        <v>200</v>
      </c>
      <c r="C80" s="31">
        <v>9642.85</v>
      </c>
      <c r="D80" s="31">
        <v>15000</v>
      </c>
      <c r="E80" s="31">
        <v>14257.44</v>
      </c>
      <c r="F80" s="30"/>
      <c r="G80" s="55">
        <f t="shared" si="3"/>
        <v>742.55999999999949</v>
      </c>
    </row>
    <row r="81" spans="2:7" s="15" customFormat="1" x14ac:dyDescent="0.2">
      <c r="B81" s="7"/>
      <c r="C81" s="31"/>
      <c r="D81" s="31"/>
      <c r="E81" s="31"/>
      <c r="F81" s="30"/>
      <c r="G81" s="55">
        <f t="shared" si="3"/>
        <v>0</v>
      </c>
    </row>
    <row r="82" spans="2:7" s="12" customFormat="1" x14ac:dyDescent="0.2">
      <c r="B82" s="4" t="s">
        <v>39</v>
      </c>
      <c r="C82" s="38">
        <f>C83+C89+C85+G72+C91</f>
        <v>429542.49</v>
      </c>
      <c r="D82" s="38">
        <f>D83+D89+D85+H72+D91+D93</f>
        <v>502540</v>
      </c>
      <c r="E82" s="38">
        <f>E83+E89+E85+I72+E91+E93</f>
        <v>471387.70999999996</v>
      </c>
      <c r="F82" s="38">
        <f>F83+F89+F85+J72+F91</f>
        <v>382.11733956410865</v>
      </c>
      <c r="G82" s="38">
        <f>G83+G89+G85+K72+G91</f>
        <v>31152.290000000008</v>
      </c>
    </row>
    <row r="83" spans="2:7" s="17" customFormat="1" x14ac:dyDescent="0.2">
      <c r="B83" s="6" t="s">
        <v>57</v>
      </c>
      <c r="C83" s="16">
        <f>SUM(C84:C84)</f>
        <v>214215.67999999999</v>
      </c>
      <c r="D83" s="16">
        <f>SUM(D84:D84)</f>
        <v>199640</v>
      </c>
      <c r="E83" s="16">
        <f>SUM(E84:E84)</f>
        <v>169309.21</v>
      </c>
      <c r="F83" s="16">
        <f>SUM(F84:F84)</f>
        <v>84.80725806451612</v>
      </c>
      <c r="G83" s="55">
        <f t="shared" si="3"/>
        <v>30330.790000000008</v>
      </c>
    </row>
    <row r="84" spans="2:7" x14ac:dyDescent="0.2">
      <c r="B84" s="3">
        <v>200</v>
      </c>
      <c r="C84" s="13">
        <v>214215.67999999999</v>
      </c>
      <c r="D84" s="13">
        <v>199640</v>
      </c>
      <c r="E84" s="13">
        <v>169309.21</v>
      </c>
      <c r="F84" s="25">
        <f>SUM(E84/D84*100)</f>
        <v>84.80725806451612</v>
      </c>
      <c r="G84" s="55">
        <f t="shared" si="3"/>
        <v>30330.790000000008</v>
      </c>
    </row>
    <row r="85" spans="2:7" ht="24" x14ac:dyDescent="0.2">
      <c r="B85" s="32" t="s">
        <v>58</v>
      </c>
      <c r="C85" s="16">
        <f>SUM(C86:C86)</f>
        <v>16816.91</v>
      </c>
      <c r="D85" s="16">
        <f>SUM(D86:D86)</f>
        <v>40900</v>
      </c>
      <c r="E85" s="16">
        <f>SUM(E86:E86)</f>
        <v>40845.5</v>
      </c>
      <c r="F85" s="25">
        <f>SUM(E85/D85*100)</f>
        <v>99.866748166259171</v>
      </c>
      <c r="G85" s="55">
        <f t="shared" si="3"/>
        <v>54.5</v>
      </c>
    </row>
    <row r="86" spans="2:7" x14ac:dyDescent="0.2">
      <c r="B86" s="7">
        <v>200</v>
      </c>
      <c r="C86" s="13">
        <v>16816.91</v>
      </c>
      <c r="D86" s="13">
        <v>40900</v>
      </c>
      <c r="E86" s="13">
        <v>40845.5</v>
      </c>
      <c r="F86" s="25">
        <f>SUM(E86/D86*100)</f>
        <v>99.866748166259171</v>
      </c>
      <c r="G86" s="55">
        <f t="shared" si="3"/>
        <v>54.5</v>
      </c>
    </row>
    <row r="87" spans="2:7" ht="24" x14ac:dyDescent="0.2">
      <c r="B87" s="32" t="s">
        <v>35</v>
      </c>
      <c r="C87" s="16">
        <f>SUM(C88:C88)</f>
        <v>0</v>
      </c>
      <c r="D87" s="16">
        <f>SUM(D88:D88)</f>
        <v>0</v>
      </c>
      <c r="E87" s="16">
        <f>SUM(E88:E88)</f>
        <v>0</v>
      </c>
      <c r="F87" s="25"/>
      <c r="G87" s="55">
        <f t="shared" si="3"/>
        <v>0</v>
      </c>
    </row>
    <row r="88" spans="2:7" x14ac:dyDescent="0.2">
      <c r="B88" s="7">
        <v>200</v>
      </c>
      <c r="C88" s="13">
        <v>0</v>
      </c>
      <c r="D88" s="13">
        <v>0</v>
      </c>
      <c r="E88" s="13">
        <v>0</v>
      </c>
      <c r="F88" s="25"/>
      <c r="G88" s="55">
        <f t="shared" si="3"/>
        <v>0</v>
      </c>
    </row>
    <row r="89" spans="2:7" s="17" customFormat="1" ht="24" x14ac:dyDescent="0.2">
      <c r="B89" s="6" t="s">
        <v>59</v>
      </c>
      <c r="C89" s="16">
        <f>SUM(C90:C90)</f>
        <v>9977.35</v>
      </c>
      <c r="D89" s="16">
        <f>SUM(D90:D90)</f>
        <v>182000</v>
      </c>
      <c r="E89" s="16">
        <f>SUM(E90:E90)</f>
        <v>182000</v>
      </c>
      <c r="F89" s="25">
        <f t="shared" ref="F89:F90" si="7">SUM(E89/D89*100)</f>
        <v>100</v>
      </c>
      <c r="G89" s="55">
        <f t="shared" si="3"/>
        <v>0</v>
      </c>
    </row>
    <row r="90" spans="2:7" x14ac:dyDescent="0.2">
      <c r="B90" s="3">
        <v>200</v>
      </c>
      <c r="C90" s="13">
        <v>9977.35</v>
      </c>
      <c r="D90" s="13">
        <v>182000</v>
      </c>
      <c r="E90" s="13">
        <v>182000</v>
      </c>
      <c r="F90" s="25">
        <f t="shared" si="7"/>
        <v>100</v>
      </c>
      <c r="G90" s="55">
        <f t="shared" si="3"/>
        <v>0</v>
      </c>
    </row>
    <row r="91" spans="2:7" ht="24" x14ac:dyDescent="0.2">
      <c r="B91" s="32" t="s">
        <v>62</v>
      </c>
      <c r="C91" s="13">
        <f>SUM(C92)</f>
        <v>188532.55</v>
      </c>
      <c r="D91" s="13">
        <f>SUM(D92)</f>
        <v>30000</v>
      </c>
      <c r="E91" s="13">
        <f>SUM(E92)</f>
        <v>29233</v>
      </c>
      <c r="F91" s="25">
        <f>SUM(E91/D91*100)</f>
        <v>97.443333333333342</v>
      </c>
      <c r="G91" s="55">
        <f>SUM(D91-E91)</f>
        <v>767</v>
      </c>
    </row>
    <row r="92" spans="2:7" x14ac:dyDescent="0.2">
      <c r="B92" s="32">
        <v>200</v>
      </c>
      <c r="C92" s="13">
        <v>188532.55</v>
      </c>
      <c r="D92" s="13">
        <v>30000</v>
      </c>
      <c r="E92" s="13">
        <v>29233</v>
      </c>
      <c r="F92" s="25">
        <f>SUM(E92/D92*100)</f>
        <v>97.443333333333342</v>
      </c>
      <c r="G92" s="55">
        <f>SUM(D92-E92)</f>
        <v>767</v>
      </c>
    </row>
    <row r="93" spans="2:7" ht="36" x14ac:dyDescent="0.2">
      <c r="B93" s="32" t="s">
        <v>69</v>
      </c>
      <c r="C93" s="13">
        <f>SUM(C94)</f>
        <v>0</v>
      </c>
      <c r="D93" s="13">
        <f>SUM(D94)</f>
        <v>50000</v>
      </c>
      <c r="E93" s="13">
        <f>SUM(E94)</f>
        <v>50000</v>
      </c>
      <c r="F93" s="25">
        <f>SUM(E93/D93*100)</f>
        <v>100</v>
      </c>
      <c r="G93" s="55">
        <f t="shared" si="3"/>
        <v>0</v>
      </c>
    </row>
    <row r="94" spans="2:7" x14ac:dyDescent="0.2">
      <c r="B94" s="32">
        <v>200</v>
      </c>
      <c r="C94" s="13"/>
      <c r="D94" s="13">
        <v>50000</v>
      </c>
      <c r="E94" s="13">
        <v>50000</v>
      </c>
      <c r="F94" s="25">
        <f>SUM(E94/D94*100)</f>
        <v>100</v>
      </c>
      <c r="G94" s="55">
        <f t="shared" si="3"/>
        <v>0</v>
      </c>
    </row>
    <row r="95" spans="2:7" s="15" customFormat="1" ht="15" customHeight="1" x14ac:dyDescent="0.2">
      <c r="B95" s="22" t="s">
        <v>15</v>
      </c>
      <c r="C95" s="23">
        <f t="shared" ref="C95:G96" si="8">C96</f>
        <v>19100</v>
      </c>
      <c r="D95" s="23">
        <f t="shared" si="8"/>
        <v>0</v>
      </c>
      <c r="E95" s="23">
        <f t="shared" si="8"/>
        <v>0</v>
      </c>
      <c r="F95" s="27"/>
      <c r="G95" s="23">
        <f t="shared" si="8"/>
        <v>0</v>
      </c>
    </row>
    <row r="96" spans="2:7" s="17" customFormat="1" ht="36" customHeight="1" x14ac:dyDescent="0.2">
      <c r="B96" s="37" t="s">
        <v>60</v>
      </c>
      <c r="C96" s="38">
        <f t="shared" si="8"/>
        <v>19100</v>
      </c>
      <c r="D96" s="38">
        <f t="shared" si="8"/>
        <v>0</v>
      </c>
      <c r="E96" s="38">
        <f t="shared" si="8"/>
        <v>0</v>
      </c>
      <c r="F96" s="40"/>
      <c r="G96" s="55">
        <f t="shared" si="3"/>
        <v>0</v>
      </c>
    </row>
    <row r="97" spans="2:7" x14ac:dyDescent="0.2">
      <c r="B97" s="3">
        <v>500</v>
      </c>
      <c r="C97" s="13">
        <v>19100</v>
      </c>
      <c r="D97" s="13">
        <v>0</v>
      </c>
      <c r="E97" s="13">
        <v>0</v>
      </c>
      <c r="F97" s="25"/>
      <c r="G97" s="55">
        <f t="shared" si="3"/>
        <v>0</v>
      </c>
    </row>
    <row r="98" spans="2:7" s="15" customFormat="1" x14ac:dyDescent="0.2">
      <c r="B98" s="22" t="s">
        <v>5</v>
      </c>
      <c r="C98" s="23">
        <f>SUM(C95+C73+C67+C64+C61+C31)</f>
        <v>2514942.7599999998</v>
      </c>
      <c r="D98" s="23">
        <f>SUM(D95+D73+D67+D64+D61+D31)</f>
        <v>3248424</v>
      </c>
      <c r="E98" s="23">
        <f>SUM(E95+E73+E67+E64+E61+E31)</f>
        <v>2916140.5199999996</v>
      </c>
      <c r="F98" s="41">
        <f t="shared" ref="F95:F100" si="9">SUM(E98/D98*100)</f>
        <v>89.77093261224519</v>
      </c>
      <c r="G98" s="23">
        <f>SUM(G95+G73+G67+G64+G61+G31)</f>
        <v>332283.48</v>
      </c>
    </row>
    <row r="99" spans="2:7" x14ac:dyDescent="0.2">
      <c r="B99" s="3" t="s">
        <v>2</v>
      </c>
      <c r="C99" s="13">
        <f>C29-C98</f>
        <v>-137987.35999999987</v>
      </c>
      <c r="D99" s="13">
        <f>D29-D98</f>
        <v>-508954</v>
      </c>
      <c r="E99" s="13">
        <f>E29-E98</f>
        <v>-15101.05999999959</v>
      </c>
      <c r="F99" s="39">
        <f t="shared" si="9"/>
        <v>2.9670775747905687</v>
      </c>
      <c r="G99" s="8">
        <f>SUM(E99-D99)</f>
        <v>493852.94000000041</v>
      </c>
    </row>
    <row r="100" spans="2:7" x14ac:dyDescent="0.2">
      <c r="B100" s="3" t="s">
        <v>21</v>
      </c>
      <c r="C100" s="13">
        <f>SUM(C4-C16)*5%</f>
        <v>51660.27</v>
      </c>
      <c r="D100" s="13">
        <f>SUM(D4*5%)</f>
        <v>57381</v>
      </c>
      <c r="E100" s="13">
        <f>SUM(E4-E16)*5%</f>
        <v>65459.472999999998</v>
      </c>
      <c r="F100" s="39">
        <f t="shared" si="9"/>
        <v>114.07865495547307</v>
      </c>
      <c r="G100" s="8">
        <f>SUM(E100-D100)</f>
        <v>8078.4729999999981</v>
      </c>
    </row>
    <row r="101" spans="2:7" x14ac:dyDescent="0.2">
      <c r="B101" s="1"/>
      <c r="C101" s="44"/>
      <c r="D101" s="46"/>
    </row>
    <row r="102" spans="2:7" x14ac:dyDescent="0.2">
      <c r="B102" s="3" t="s">
        <v>33</v>
      </c>
      <c r="C102" s="48">
        <v>948517.33</v>
      </c>
      <c r="D102" s="49">
        <f>SUM(C102+D3-D98)</f>
        <v>439563.33000000007</v>
      </c>
      <c r="E102" s="48">
        <f>SUM(C102+E3-E98)</f>
        <v>933416.27000000048</v>
      </c>
      <c r="F102" s="26"/>
      <c r="G102" s="20"/>
    </row>
    <row r="103" spans="2:7" x14ac:dyDescent="0.2">
      <c r="B103" s="1" t="s">
        <v>40</v>
      </c>
      <c r="C103" s="51">
        <v>239754.28</v>
      </c>
      <c r="D103" s="50">
        <f>SUM(C103+D7-D67)</f>
        <v>0.28000000002793968</v>
      </c>
      <c r="E103" s="51">
        <f>SUM(C103+E7-E67)</f>
        <v>190582.35999999987</v>
      </c>
    </row>
    <row r="104" spans="2:7" x14ac:dyDescent="0.2">
      <c r="B104" s="1"/>
      <c r="C104" s="1"/>
      <c r="D104" s="47"/>
    </row>
    <row r="105" spans="2:7" x14ac:dyDescent="0.2">
      <c r="B105" s="1"/>
      <c r="C105" s="1"/>
      <c r="D105" s="47"/>
    </row>
    <row r="106" spans="2:7" x14ac:dyDescent="0.2">
      <c r="B106" s="1"/>
      <c r="C106" s="1"/>
      <c r="D106" s="47"/>
    </row>
    <row r="107" spans="2:7" x14ac:dyDescent="0.2">
      <c r="B107" s="1"/>
      <c r="C107" s="1"/>
      <c r="D107" s="47"/>
    </row>
    <row r="108" spans="2:7" x14ac:dyDescent="0.2">
      <c r="B108" s="1"/>
      <c r="C108" s="1"/>
      <c r="D108" s="47"/>
    </row>
    <row r="109" spans="2:7" x14ac:dyDescent="0.2">
      <c r="B109" s="1"/>
      <c r="C109" s="1"/>
      <c r="D109" s="47"/>
    </row>
    <row r="110" spans="2:7" x14ac:dyDescent="0.2">
      <c r="B110" s="1"/>
      <c r="C110" s="1"/>
      <c r="D110" s="47"/>
    </row>
    <row r="111" spans="2:7" x14ac:dyDescent="0.2">
      <c r="B111" s="1"/>
      <c r="C111" s="1"/>
      <c r="D111" s="47"/>
    </row>
    <row r="112" spans="2:7" x14ac:dyDescent="0.2">
      <c r="B112" s="1"/>
      <c r="C112" s="1"/>
      <c r="D112" s="47"/>
    </row>
    <row r="113" spans="2:4" x14ac:dyDescent="0.2">
      <c r="B113" s="1"/>
      <c r="C113" s="1"/>
      <c r="D113" s="47"/>
    </row>
    <row r="114" spans="2:4" x14ac:dyDescent="0.2">
      <c r="B114" s="1"/>
      <c r="C114" s="1"/>
      <c r="D114" s="47"/>
    </row>
    <row r="115" spans="2:4" x14ac:dyDescent="0.2">
      <c r="B115" s="1"/>
      <c r="C115" s="1"/>
      <c r="D115" s="47"/>
    </row>
    <row r="116" spans="2:4" x14ac:dyDescent="0.2">
      <c r="B116" s="1"/>
      <c r="C116" s="1"/>
      <c r="D116" s="47"/>
    </row>
    <row r="117" spans="2:4" x14ac:dyDescent="0.2">
      <c r="B117" s="1"/>
      <c r="C117" s="1"/>
      <c r="D117" s="47"/>
    </row>
    <row r="118" spans="2:4" x14ac:dyDescent="0.2">
      <c r="B118" s="1"/>
      <c r="C118" s="1"/>
      <c r="D118" s="47"/>
    </row>
    <row r="119" spans="2:4" x14ac:dyDescent="0.2">
      <c r="B119" s="1"/>
      <c r="C119" s="1"/>
      <c r="D119" s="47"/>
    </row>
    <row r="120" spans="2:4" x14ac:dyDescent="0.2">
      <c r="B120" s="1"/>
      <c r="C120" s="1"/>
      <c r="D120" s="47"/>
    </row>
    <row r="121" spans="2:4" x14ac:dyDescent="0.2">
      <c r="B121" s="1"/>
      <c r="C121" s="1"/>
      <c r="D121" s="47"/>
    </row>
    <row r="122" spans="2:4" x14ac:dyDescent="0.2">
      <c r="B122" s="1"/>
      <c r="C122" s="1"/>
      <c r="D122" s="47"/>
    </row>
    <row r="123" spans="2:4" x14ac:dyDescent="0.2">
      <c r="B123" s="1"/>
      <c r="C123" s="1"/>
      <c r="D123" s="47"/>
    </row>
    <row r="124" spans="2:4" x14ac:dyDescent="0.2">
      <c r="B124" s="1"/>
      <c r="C124" s="1"/>
      <c r="D124" s="47"/>
    </row>
    <row r="125" spans="2:4" x14ac:dyDescent="0.2">
      <c r="B125" s="1"/>
      <c r="C125" s="1"/>
      <c r="D125" s="47"/>
    </row>
    <row r="126" spans="2:4" x14ac:dyDescent="0.2">
      <c r="B126" s="1"/>
      <c r="C126" s="1"/>
      <c r="D126" s="47"/>
    </row>
    <row r="127" spans="2:4" x14ac:dyDescent="0.2">
      <c r="B127" s="1"/>
      <c r="C127" s="1"/>
      <c r="D127" s="47"/>
    </row>
    <row r="128" spans="2:4" x14ac:dyDescent="0.2">
      <c r="B128" s="1"/>
      <c r="C128" s="1"/>
      <c r="D128" s="47"/>
    </row>
    <row r="129" spans="2:4" x14ac:dyDescent="0.2">
      <c r="B129" s="1"/>
      <c r="C129" s="1"/>
      <c r="D129" s="47"/>
    </row>
    <row r="130" spans="2:4" x14ac:dyDescent="0.2">
      <c r="B130" s="1"/>
      <c r="C130" s="1"/>
      <c r="D130" s="47"/>
    </row>
    <row r="131" spans="2:4" x14ac:dyDescent="0.2">
      <c r="B131" s="1"/>
      <c r="C131" s="1"/>
      <c r="D131" s="47"/>
    </row>
    <row r="132" spans="2:4" x14ac:dyDescent="0.2">
      <c r="B132" s="1"/>
      <c r="C132" s="1"/>
      <c r="D132" s="47"/>
    </row>
    <row r="133" spans="2:4" x14ac:dyDescent="0.2">
      <c r="B133" s="1"/>
      <c r="C133" s="1"/>
      <c r="D133" s="47"/>
    </row>
    <row r="134" spans="2:4" x14ac:dyDescent="0.2">
      <c r="B134" s="1"/>
      <c r="C134" s="1"/>
      <c r="D134" s="47"/>
    </row>
    <row r="135" spans="2:4" x14ac:dyDescent="0.2">
      <c r="B135" s="1"/>
      <c r="C135" s="1"/>
      <c r="D135" s="47"/>
    </row>
    <row r="136" spans="2:4" x14ac:dyDescent="0.2">
      <c r="B136" s="1"/>
      <c r="C136" s="1"/>
      <c r="D136" s="47"/>
    </row>
    <row r="137" spans="2:4" x14ac:dyDescent="0.2">
      <c r="B137" s="1"/>
      <c r="C137" s="1"/>
      <c r="D137" s="47"/>
    </row>
    <row r="138" spans="2:4" x14ac:dyDescent="0.2">
      <c r="B138" s="1"/>
      <c r="C138" s="1"/>
      <c r="D138" s="47"/>
    </row>
    <row r="139" spans="2:4" x14ac:dyDescent="0.2">
      <c r="B139" s="1"/>
      <c r="C139" s="1"/>
      <c r="D139" s="47"/>
    </row>
    <row r="140" spans="2:4" x14ac:dyDescent="0.2">
      <c r="B140" s="1"/>
      <c r="C140" s="1"/>
      <c r="D140" s="47"/>
    </row>
    <row r="141" spans="2:4" x14ac:dyDescent="0.2">
      <c r="B141" s="1"/>
      <c r="C141" s="1"/>
      <c r="D141" s="47"/>
    </row>
    <row r="142" spans="2:4" x14ac:dyDescent="0.2">
      <c r="B142" s="1"/>
      <c r="C142" s="1"/>
      <c r="D142" s="47"/>
    </row>
    <row r="143" spans="2:4" x14ac:dyDescent="0.2">
      <c r="B143" s="1"/>
      <c r="C143" s="1"/>
      <c r="D143" s="47"/>
    </row>
    <row r="144" spans="2:4" x14ac:dyDescent="0.2">
      <c r="B144" s="1"/>
      <c r="C144" s="1"/>
      <c r="D144" s="47"/>
    </row>
    <row r="145" spans="2:4" x14ac:dyDescent="0.2">
      <c r="B145" s="1"/>
      <c r="C145" s="1"/>
      <c r="D145" s="47"/>
    </row>
    <row r="146" spans="2:4" x14ac:dyDescent="0.2">
      <c r="B146" s="1"/>
      <c r="C146" s="1"/>
      <c r="D146" s="47"/>
    </row>
    <row r="147" spans="2:4" x14ac:dyDescent="0.2">
      <c r="B147" s="1"/>
      <c r="C147" s="1"/>
      <c r="D147" s="47"/>
    </row>
    <row r="148" spans="2:4" x14ac:dyDescent="0.2">
      <c r="B148" s="1"/>
      <c r="C148" s="1"/>
      <c r="D148" s="47"/>
    </row>
    <row r="149" spans="2:4" x14ac:dyDescent="0.2">
      <c r="B149" s="1"/>
      <c r="C149" s="1"/>
      <c r="D149" s="47"/>
    </row>
    <row r="150" spans="2:4" x14ac:dyDescent="0.2">
      <c r="B150" s="1"/>
      <c r="C150" s="1"/>
      <c r="D150" s="47"/>
    </row>
    <row r="151" spans="2:4" x14ac:dyDescent="0.2">
      <c r="B151" s="1"/>
      <c r="C151" s="1"/>
      <c r="D151" s="47"/>
    </row>
    <row r="152" spans="2:4" x14ac:dyDescent="0.2">
      <c r="B152" s="1"/>
      <c r="C152" s="1"/>
      <c r="D152" s="47"/>
    </row>
    <row r="153" spans="2:4" x14ac:dyDescent="0.2">
      <c r="B153" s="1"/>
      <c r="C153" s="1"/>
      <c r="D153" s="47"/>
    </row>
    <row r="154" spans="2:4" x14ac:dyDescent="0.2">
      <c r="B154" s="1"/>
      <c r="C154" s="1"/>
      <c r="D154" s="47"/>
    </row>
    <row r="155" spans="2:4" x14ac:dyDescent="0.2">
      <c r="B155" s="1"/>
      <c r="C155" s="1"/>
      <c r="D155" s="47"/>
    </row>
    <row r="156" spans="2:4" x14ac:dyDescent="0.2">
      <c r="B156" s="1"/>
      <c r="C156" s="1"/>
      <c r="D156" s="47"/>
    </row>
    <row r="157" spans="2:4" x14ac:dyDescent="0.2">
      <c r="B157" s="1"/>
      <c r="C157" s="1"/>
      <c r="D157" s="47"/>
    </row>
    <row r="158" spans="2:4" x14ac:dyDescent="0.2">
      <c r="B158" s="1"/>
      <c r="C158" s="1"/>
      <c r="D158" s="47"/>
    </row>
    <row r="159" spans="2:4" x14ac:dyDescent="0.2">
      <c r="B159" s="1"/>
      <c r="C159" s="1"/>
      <c r="D159" s="47"/>
    </row>
    <row r="160" spans="2:4" x14ac:dyDescent="0.2">
      <c r="B160" s="1"/>
      <c r="C160" s="1"/>
      <c r="D160" s="47"/>
    </row>
    <row r="161" spans="2:4" x14ac:dyDescent="0.2">
      <c r="B161" s="1"/>
      <c r="C161" s="1"/>
      <c r="D161" s="47"/>
    </row>
    <row r="162" spans="2:4" x14ac:dyDescent="0.2">
      <c r="B162" s="1"/>
      <c r="C162" s="1"/>
      <c r="D162" s="47"/>
    </row>
    <row r="163" spans="2:4" x14ac:dyDescent="0.2">
      <c r="B163" s="1"/>
      <c r="C163" s="1"/>
      <c r="D163" s="47"/>
    </row>
    <row r="164" spans="2:4" x14ac:dyDescent="0.2">
      <c r="B164" s="1"/>
      <c r="C164" s="1"/>
      <c r="D164" s="47"/>
    </row>
    <row r="165" spans="2:4" x14ac:dyDescent="0.2">
      <c r="B165" s="1"/>
      <c r="C165" s="1"/>
      <c r="D165" s="47"/>
    </row>
    <row r="166" spans="2:4" x14ac:dyDescent="0.2">
      <c r="B166" s="1"/>
      <c r="C166" s="1"/>
      <c r="D166" s="47"/>
    </row>
    <row r="167" spans="2:4" x14ac:dyDescent="0.2">
      <c r="B167" s="1"/>
      <c r="C167" s="1"/>
      <c r="D167" s="47"/>
    </row>
    <row r="168" spans="2:4" x14ac:dyDescent="0.2">
      <c r="B168" s="1"/>
      <c r="C168" s="1"/>
      <c r="D168" s="47"/>
    </row>
    <row r="169" spans="2:4" x14ac:dyDescent="0.2">
      <c r="B169" s="1"/>
      <c r="C169" s="1"/>
      <c r="D169" s="47"/>
    </row>
    <row r="170" spans="2:4" x14ac:dyDescent="0.2">
      <c r="B170" s="1"/>
      <c r="C170" s="1"/>
      <c r="D170" s="47"/>
    </row>
    <row r="171" spans="2:4" x14ac:dyDescent="0.2">
      <c r="B171" s="1"/>
      <c r="C171" s="1"/>
      <c r="D171" s="47"/>
    </row>
    <row r="172" spans="2:4" x14ac:dyDescent="0.2">
      <c r="B172" s="1"/>
      <c r="C172" s="1"/>
      <c r="D172" s="47"/>
    </row>
    <row r="173" spans="2:4" x14ac:dyDescent="0.2">
      <c r="B173" s="1"/>
      <c r="C173" s="1"/>
      <c r="D173" s="47"/>
    </row>
    <row r="174" spans="2:4" x14ac:dyDescent="0.2">
      <c r="B174" s="1"/>
      <c r="C174" s="1"/>
      <c r="D174" s="47"/>
    </row>
    <row r="175" spans="2:4" x14ac:dyDescent="0.2">
      <c r="B175" s="1"/>
      <c r="C175" s="1"/>
      <c r="D175" s="47"/>
    </row>
    <row r="176" spans="2:4" x14ac:dyDescent="0.2">
      <c r="B176" s="1"/>
      <c r="C176" s="1"/>
      <c r="D176" s="47"/>
    </row>
    <row r="177" spans="2:4" x14ac:dyDescent="0.2">
      <c r="B177" s="1"/>
      <c r="C177" s="1"/>
      <c r="D177" s="47"/>
    </row>
    <row r="178" spans="2:4" x14ac:dyDescent="0.2">
      <c r="B178" s="1"/>
      <c r="C178" s="1"/>
      <c r="D178" s="47"/>
    </row>
    <row r="179" spans="2:4" x14ac:dyDescent="0.2">
      <c r="B179" s="1"/>
      <c r="C179" s="1"/>
      <c r="D179" s="47"/>
    </row>
    <row r="180" spans="2:4" x14ac:dyDescent="0.2">
      <c r="B180" s="1"/>
      <c r="C180" s="1"/>
      <c r="D180" s="47"/>
    </row>
    <row r="181" spans="2:4" x14ac:dyDescent="0.2">
      <c r="B181" s="1"/>
      <c r="C181" s="1"/>
      <c r="D181" s="47"/>
    </row>
    <row r="182" spans="2:4" x14ac:dyDescent="0.2">
      <c r="B182" s="1"/>
      <c r="C182" s="1"/>
      <c r="D182" s="47"/>
    </row>
    <row r="183" spans="2:4" x14ac:dyDescent="0.2">
      <c r="B183" s="1"/>
      <c r="C183" s="1"/>
      <c r="D183" s="47"/>
    </row>
    <row r="184" spans="2:4" x14ac:dyDescent="0.2">
      <c r="B184" s="1"/>
      <c r="C184" s="1"/>
      <c r="D184" s="47"/>
    </row>
    <row r="185" spans="2:4" x14ac:dyDescent="0.2">
      <c r="B185" s="1"/>
      <c r="C185" s="1"/>
      <c r="D185" s="47"/>
    </row>
    <row r="186" spans="2:4" x14ac:dyDescent="0.2">
      <c r="B186" s="1"/>
      <c r="C186" s="1"/>
      <c r="D186" s="47"/>
    </row>
    <row r="187" spans="2:4" x14ac:dyDescent="0.2">
      <c r="B187" s="1"/>
      <c r="C187" s="1"/>
      <c r="D187" s="47"/>
    </row>
    <row r="188" spans="2:4" x14ac:dyDescent="0.2">
      <c r="B188" s="1"/>
      <c r="C188" s="1"/>
      <c r="D188" s="47"/>
    </row>
    <row r="189" spans="2:4" x14ac:dyDescent="0.2">
      <c r="B189" s="1"/>
      <c r="C189" s="1"/>
      <c r="D189" s="47"/>
    </row>
    <row r="190" spans="2:4" x14ac:dyDescent="0.2">
      <c r="B190" s="1"/>
      <c r="C190" s="1"/>
      <c r="D190" s="47"/>
    </row>
    <row r="191" spans="2:4" x14ac:dyDescent="0.2">
      <c r="B191" s="1"/>
      <c r="C191" s="1"/>
      <c r="D191" s="47"/>
    </row>
    <row r="192" spans="2:4" x14ac:dyDescent="0.2">
      <c r="B192" s="1"/>
      <c r="C192" s="1"/>
      <c r="D192" s="47"/>
    </row>
    <row r="193" spans="2:4" x14ac:dyDescent="0.2">
      <c r="B193" s="1"/>
      <c r="C193" s="1"/>
      <c r="D193" s="47"/>
    </row>
    <row r="194" spans="2:4" x14ac:dyDescent="0.2">
      <c r="B194" s="1"/>
      <c r="C194" s="1"/>
      <c r="D194" s="47"/>
    </row>
    <row r="195" spans="2:4" x14ac:dyDescent="0.2">
      <c r="B195" s="1"/>
      <c r="C195" s="1"/>
      <c r="D195" s="47"/>
    </row>
    <row r="196" spans="2:4" x14ac:dyDescent="0.2">
      <c r="B196" s="1"/>
      <c r="C196" s="1"/>
      <c r="D196" s="47"/>
    </row>
    <row r="197" spans="2:4" x14ac:dyDescent="0.2">
      <c r="B197" s="1"/>
      <c r="C197" s="1"/>
      <c r="D197" s="47"/>
    </row>
    <row r="198" spans="2:4" x14ac:dyDescent="0.2">
      <c r="B198" s="1"/>
      <c r="C198" s="1"/>
      <c r="D198" s="47"/>
    </row>
    <row r="199" spans="2:4" x14ac:dyDescent="0.2">
      <c r="B199" s="1"/>
      <c r="C199" s="1"/>
      <c r="D199" s="47"/>
    </row>
    <row r="200" spans="2:4" x14ac:dyDescent="0.2">
      <c r="B200" s="1"/>
      <c r="C200" s="1"/>
      <c r="D200" s="47"/>
    </row>
    <row r="201" spans="2:4" x14ac:dyDescent="0.2">
      <c r="B201" s="1"/>
      <c r="C201" s="1"/>
      <c r="D201" s="47"/>
    </row>
    <row r="202" spans="2:4" x14ac:dyDescent="0.2">
      <c r="B202" s="1"/>
      <c r="C202" s="1"/>
      <c r="D202" s="47"/>
    </row>
    <row r="203" spans="2:4" x14ac:dyDescent="0.2">
      <c r="B203" s="1"/>
      <c r="C203" s="1"/>
      <c r="D203" s="47"/>
    </row>
    <row r="204" spans="2:4" x14ac:dyDescent="0.2">
      <c r="B204" s="1"/>
      <c r="C204" s="1"/>
      <c r="D204" s="47"/>
    </row>
    <row r="205" spans="2:4" x14ac:dyDescent="0.2">
      <c r="B205" s="1"/>
      <c r="C205" s="1"/>
      <c r="D205" s="47"/>
    </row>
    <row r="206" spans="2:4" x14ac:dyDescent="0.2">
      <c r="B206" s="1"/>
      <c r="C206" s="1"/>
      <c r="D206" s="47"/>
    </row>
    <row r="207" spans="2:4" x14ac:dyDescent="0.2">
      <c r="B207" s="1"/>
      <c r="C207" s="1"/>
      <c r="D207" s="47"/>
    </row>
    <row r="208" spans="2:4" x14ac:dyDescent="0.2">
      <c r="B208" s="1"/>
      <c r="C208" s="1"/>
      <c r="D208" s="47"/>
    </row>
    <row r="209" spans="2:4" x14ac:dyDescent="0.2">
      <c r="B209" s="1"/>
      <c r="C209" s="1"/>
      <c r="D209" s="47"/>
    </row>
    <row r="210" spans="2:4" x14ac:dyDescent="0.2">
      <c r="B210" s="1"/>
      <c r="C210" s="1"/>
      <c r="D210" s="47"/>
    </row>
    <row r="211" spans="2:4" x14ac:dyDescent="0.2">
      <c r="B211" s="1"/>
      <c r="C211" s="1"/>
      <c r="D211" s="47"/>
    </row>
    <row r="212" spans="2:4" x14ac:dyDescent="0.2">
      <c r="B212" s="1"/>
      <c r="C212" s="1"/>
      <c r="D212" s="47"/>
    </row>
    <row r="213" spans="2:4" x14ac:dyDescent="0.2">
      <c r="B213" s="1"/>
      <c r="C213" s="1"/>
      <c r="D213" s="47"/>
    </row>
    <row r="214" spans="2:4" x14ac:dyDescent="0.2">
      <c r="B214" s="1"/>
      <c r="C214" s="1"/>
      <c r="D214" s="47"/>
    </row>
    <row r="215" spans="2:4" x14ac:dyDescent="0.2">
      <c r="B215" s="1"/>
      <c r="C215" s="1"/>
      <c r="D215" s="47"/>
    </row>
    <row r="216" spans="2:4" x14ac:dyDescent="0.2">
      <c r="B216" s="1"/>
      <c r="C216" s="1"/>
      <c r="D216" s="47"/>
    </row>
    <row r="217" spans="2:4" x14ac:dyDescent="0.2">
      <c r="B217" s="1"/>
      <c r="C217" s="1"/>
      <c r="D217" s="47"/>
    </row>
    <row r="218" spans="2:4" x14ac:dyDescent="0.2">
      <c r="B218" s="1"/>
      <c r="C218" s="1"/>
      <c r="D218" s="47"/>
    </row>
    <row r="219" spans="2:4" x14ac:dyDescent="0.2">
      <c r="B219" s="1"/>
      <c r="C219" s="1"/>
      <c r="D219" s="47"/>
    </row>
    <row r="220" spans="2:4" x14ac:dyDescent="0.2">
      <c r="B220" s="1"/>
      <c r="C220" s="1"/>
      <c r="D220" s="47"/>
    </row>
    <row r="221" spans="2:4" x14ac:dyDescent="0.2">
      <c r="B221" s="1"/>
      <c r="C221" s="1"/>
      <c r="D221" s="47"/>
    </row>
    <row r="222" spans="2:4" x14ac:dyDescent="0.2">
      <c r="B222" s="1"/>
      <c r="C222" s="1"/>
      <c r="D222" s="47"/>
    </row>
    <row r="223" spans="2:4" x14ac:dyDescent="0.2">
      <c r="B223" s="1"/>
      <c r="C223" s="1"/>
      <c r="D223" s="47"/>
    </row>
    <row r="224" spans="2:4" x14ac:dyDescent="0.2">
      <c r="B224" s="1"/>
      <c r="C224" s="1"/>
      <c r="D224" s="47"/>
    </row>
    <row r="225" spans="2:4" x14ac:dyDescent="0.2">
      <c r="B225" s="1"/>
      <c r="C225" s="1"/>
      <c r="D225" s="47"/>
    </row>
    <row r="226" spans="2:4" x14ac:dyDescent="0.2">
      <c r="B226" s="1"/>
      <c r="C226" s="1"/>
      <c r="D226" s="47"/>
    </row>
    <row r="227" spans="2:4" x14ac:dyDescent="0.2">
      <c r="B227" s="1"/>
      <c r="C227" s="1"/>
      <c r="D227" s="47"/>
    </row>
    <row r="228" spans="2:4" x14ac:dyDescent="0.2">
      <c r="B228" s="1"/>
      <c r="C228" s="1"/>
      <c r="D228" s="47"/>
    </row>
    <row r="229" spans="2:4" x14ac:dyDescent="0.2">
      <c r="B229" s="1"/>
      <c r="C229" s="1"/>
      <c r="D229" s="47"/>
    </row>
    <row r="230" spans="2:4" x14ac:dyDescent="0.2">
      <c r="B230" s="1"/>
      <c r="C230" s="1"/>
      <c r="D230" s="47"/>
    </row>
    <row r="231" spans="2:4" x14ac:dyDescent="0.2">
      <c r="B231" s="1"/>
      <c r="C231" s="1"/>
      <c r="D231" s="47"/>
    </row>
    <row r="232" spans="2:4" x14ac:dyDescent="0.2">
      <c r="B232" s="1"/>
      <c r="C232" s="1"/>
      <c r="D232" s="47"/>
    </row>
    <row r="233" spans="2:4" x14ac:dyDescent="0.2">
      <c r="B233" s="1"/>
      <c r="C233" s="1"/>
      <c r="D233" s="47"/>
    </row>
    <row r="234" spans="2:4" x14ac:dyDescent="0.2">
      <c r="B234" s="1"/>
      <c r="C234" s="1"/>
      <c r="D234" s="47"/>
    </row>
    <row r="235" spans="2:4" x14ac:dyDescent="0.2">
      <c r="B235" s="1"/>
      <c r="C235" s="1"/>
      <c r="D235" s="47"/>
    </row>
    <row r="236" spans="2:4" x14ac:dyDescent="0.2">
      <c r="B236" s="1"/>
      <c r="C236" s="1"/>
      <c r="D236" s="47"/>
    </row>
    <row r="237" spans="2:4" x14ac:dyDescent="0.2">
      <c r="B237" s="1"/>
      <c r="C237" s="1"/>
      <c r="D237" s="47"/>
    </row>
    <row r="238" spans="2:4" x14ac:dyDescent="0.2">
      <c r="B238" s="1"/>
      <c r="C238" s="1"/>
      <c r="D238" s="47"/>
    </row>
    <row r="239" spans="2:4" x14ac:dyDescent="0.2">
      <c r="B239" s="1"/>
      <c r="C239" s="1"/>
      <c r="D239" s="47"/>
    </row>
    <row r="240" spans="2:4" x14ac:dyDescent="0.2">
      <c r="B240" s="1"/>
      <c r="C240" s="1"/>
      <c r="D240" s="47"/>
    </row>
    <row r="241" spans="2:4" x14ac:dyDescent="0.2">
      <c r="B241" s="1"/>
      <c r="C241" s="1"/>
      <c r="D241" s="47"/>
    </row>
    <row r="242" spans="2:4" x14ac:dyDescent="0.2">
      <c r="B242" s="1"/>
      <c r="C242" s="1"/>
      <c r="D242" s="47"/>
    </row>
    <row r="243" spans="2:4" x14ac:dyDescent="0.2">
      <c r="B243" s="1"/>
      <c r="C243" s="1"/>
      <c r="D243" s="47"/>
    </row>
    <row r="244" spans="2:4" x14ac:dyDescent="0.2">
      <c r="B244" s="1"/>
      <c r="C244" s="1"/>
      <c r="D244" s="47"/>
    </row>
    <row r="245" spans="2:4" x14ac:dyDescent="0.2">
      <c r="B245" s="1"/>
      <c r="C245" s="1"/>
      <c r="D245" s="47"/>
    </row>
    <row r="246" spans="2:4" x14ac:dyDescent="0.2">
      <c r="B246" s="1"/>
      <c r="C246" s="1"/>
      <c r="D246" s="47"/>
    </row>
    <row r="247" spans="2:4" x14ac:dyDescent="0.2">
      <c r="B247" s="1"/>
      <c r="C247" s="1"/>
      <c r="D247" s="47"/>
    </row>
    <row r="248" spans="2:4" x14ac:dyDescent="0.2">
      <c r="B248" s="1"/>
      <c r="C248" s="1"/>
      <c r="D248" s="47"/>
    </row>
    <row r="249" spans="2:4" x14ac:dyDescent="0.2">
      <c r="B249" s="1"/>
      <c r="C249" s="1"/>
      <c r="D249" s="47"/>
    </row>
    <row r="250" spans="2:4" x14ac:dyDescent="0.2">
      <c r="B250" s="1"/>
      <c r="C250" s="1"/>
      <c r="D250" s="47"/>
    </row>
    <row r="251" spans="2:4" x14ac:dyDescent="0.2">
      <c r="B251" s="1"/>
      <c r="C251" s="1"/>
      <c r="D251" s="47"/>
    </row>
    <row r="252" spans="2:4" x14ac:dyDescent="0.2">
      <c r="B252" s="1"/>
      <c r="C252" s="1"/>
      <c r="D252" s="47"/>
    </row>
    <row r="253" spans="2:4" x14ac:dyDescent="0.2">
      <c r="B253" s="1"/>
      <c r="C253" s="1"/>
      <c r="D253" s="47"/>
    </row>
    <row r="254" spans="2:4" x14ac:dyDescent="0.2">
      <c r="B254" s="1"/>
      <c r="C254" s="1"/>
      <c r="D254" s="47"/>
    </row>
    <row r="255" spans="2:4" x14ac:dyDescent="0.2">
      <c r="B255" s="1"/>
      <c r="C255" s="1"/>
      <c r="D255" s="47"/>
    </row>
    <row r="256" spans="2:4" x14ac:dyDescent="0.2">
      <c r="B256" s="1"/>
      <c r="C256" s="1"/>
      <c r="D256" s="47"/>
    </row>
    <row r="257" spans="2:4" x14ac:dyDescent="0.2">
      <c r="B257" s="1"/>
      <c r="C257" s="1"/>
      <c r="D257" s="47"/>
    </row>
    <row r="258" spans="2:4" x14ac:dyDescent="0.2">
      <c r="B258" s="1"/>
      <c r="C258" s="1"/>
      <c r="D258" s="47"/>
    </row>
    <row r="259" spans="2:4" x14ac:dyDescent="0.2">
      <c r="B259" s="1"/>
      <c r="C259" s="1"/>
      <c r="D259" s="47"/>
    </row>
    <row r="260" spans="2:4" x14ac:dyDescent="0.2">
      <c r="B260" s="1"/>
      <c r="C260" s="1"/>
      <c r="D260" s="47"/>
    </row>
    <row r="261" spans="2:4" x14ac:dyDescent="0.2">
      <c r="B261" s="1"/>
      <c r="C261" s="1"/>
      <c r="D261" s="47"/>
    </row>
    <row r="262" spans="2:4" x14ac:dyDescent="0.2">
      <c r="B262" s="1"/>
      <c r="C262" s="1"/>
      <c r="D262" s="47"/>
    </row>
    <row r="263" spans="2:4" x14ac:dyDescent="0.2">
      <c r="B263" s="1"/>
      <c r="C263" s="1"/>
      <c r="D263" s="47"/>
    </row>
    <row r="264" spans="2:4" x14ac:dyDescent="0.2">
      <c r="B264" s="1"/>
      <c r="C264" s="1"/>
      <c r="D264" s="47"/>
    </row>
    <row r="265" spans="2:4" x14ac:dyDescent="0.2">
      <c r="B265" s="1"/>
      <c r="C265" s="1"/>
      <c r="D265" s="47"/>
    </row>
    <row r="266" spans="2:4" x14ac:dyDescent="0.2">
      <c r="B266" s="1"/>
      <c r="C266" s="1"/>
      <c r="D266" s="47"/>
    </row>
    <row r="267" spans="2:4" x14ac:dyDescent="0.2">
      <c r="B267" s="1"/>
      <c r="C267" s="1"/>
      <c r="D267" s="47"/>
    </row>
    <row r="268" spans="2:4" x14ac:dyDescent="0.2">
      <c r="B268" s="1"/>
      <c r="C268" s="1"/>
      <c r="D268" s="47"/>
    </row>
    <row r="269" spans="2:4" x14ac:dyDescent="0.2">
      <c r="B269" s="1"/>
      <c r="C269" s="1"/>
      <c r="D269" s="47"/>
    </row>
    <row r="270" spans="2:4" x14ac:dyDescent="0.2">
      <c r="B270" s="1"/>
      <c r="C270" s="1"/>
      <c r="D270" s="47"/>
    </row>
    <row r="271" spans="2:4" x14ac:dyDescent="0.2">
      <c r="B271" s="1"/>
      <c r="C271" s="1"/>
      <c r="D271" s="47"/>
    </row>
    <row r="272" spans="2:4" x14ac:dyDescent="0.2">
      <c r="B272" s="1"/>
      <c r="C272" s="1"/>
      <c r="D272" s="47"/>
    </row>
    <row r="273" spans="2:4" x14ac:dyDescent="0.2">
      <c r="B273" s="1"/>
      <c r="C273" s="1"/>
      <c r="D273" s="47"/>
    </row>
    <row r="274" spans="2:4" x14ac:dyDescent="0.2">
      <c r="B274" s="1"/>
      <c r="C274" s="1"/>
      <c r="D274" s="47"/>
    </row>
    <row r="275" spans="2:4" x14ac:dyDescent="0.2">
      <c r="B275" s="1"/>
      <c r="C275" s="1"/>
      <c r="D275" s="47"/>
    </row>
    <row r="276" spans="2:4" x14ac:dyDescent="0.2">
      <c r="B276" s="1"/>
      <c r="C276" s="1"/>
      <c r="D276" s="47"/>
    </row>
    <row r="277" spans="2:4" x14ac:dyDescent="0.2">
      <c r="B277" s="1"/>
      <c r="C277" s="1"/>
      <c r="D277" s="47"/>
    </row>
    <row r="278" spans="2:4" x14ac:dyDescent="0.2">
      <c r="B278" s="1"/>
      <c r="C278" s="1"/>
      <c r="D278" s="47"/>
    </row>
    <row r="279" spans="2:4" x14ac:dyDescent="0.2">
      <c r="B279" s="1"/>
      <c r="C279" s="1"/>
      <c r="D279" s="47"/>
    </row>
    <row r="280" spans="2:4" x14ac:dyDescent="0.2">
      <c r="B280" s="1"/>
      <c r="C280" s="1"/>
      <c r="D280" s="47"/>
    </row>
    <row r="281" spans="2:4" x14ac:dyDescent="0.2">
      <c r="B281" s="1"/>
      <c r="C281" s="1"/>
      <c r="D281" s="47"/>
    </row>
    <row r="282" spans="2:4" x14ac:dyDescent="0.2">
      <c r="B282" s="1"/>
      <c r="C282" s="1"/>
      <c r="D282" s="47"/>
    </row>
    <row r="283" spans="2:4" x14ac:dyDescent="0.2">
      <c r="B283" s="1"/>
      <c r="C283" s="1"/>
      <c r="D283" s="47"/>
    </row>
    <row r="284" spans="2:4" x14ac:dyDescent="0.2">
      <c r="B284" s="1"/>
      <c r="C284" s="1"/>
      <c r="D284" s="47"/>
    </row>
    <row r="285" spans="2:4" x14ac:dyDescent="0.2">
      <c r="B285" s="1"/>
      <c r="C285" s="1"/>
      <c r="D285" s="47"/>
    </row>
    <row r="286" spans="2:4" x14ac:dyDescent="0.2">
      <c r="B286" s="1"/>
      <c r="C286" s="1"/>
      <c r="D286" s="47"/>
    </row>
    <row r="287" spans="2:4" x14ac:dyDescent="0.2">
      <c r="B287" s="1"/>
      <c r="C287" s="1"/>
      <c r="D287" s="47"/>
    </row>
    <row r="288" spans="2:4" x14ac:dyDescent="0.2">
      <c r="B288" s="1"/>
      <c r="C288" s="1"/>
      <c r="D288" s="47"/>
    </row>
    <row r="289" spans="2:4" x14ac:dyDescent="0.2">
      <c r="B289" s="1"/>
      <c r="C289" s="1"/>
      <c r="D289" s="47"/>
    </row>
    <row r="290" spans="2:4" x14ac:dyDescent="0.2">
      <c r="B290" s="1"/>
      <c r="C290" s="1"/>
      <c r="D290" s="47"/>
    </row>
    <row r="291" spans="2:4" x14ac:dyDescent="0.2">
      <c r="B291" s="1"/>
      <c r="C291" s="1"/>
      <c r="D291" s="47"/>
    </row>
    <row r="292" spans="2:4" x14ac:dyDescent="0.2">
      <c r="B292" s="1"/>
      <c r="C292" s="1"/>
      <c r="D292" s="47"/>
    </row>
    <row r="293" spans="2:4" x14ac:dyDescent="0.2">
      <c r="B293" s="1"/>
      <c r="C293" s="1"/>
      <c r="D293" s="47"/>
    </row>
    <row r="294" spans="2:4" x14ac:dyDescent="0.2">
      <c r="B294" s="1"/>
      <c r="C294" s="1"/>
      <c r="D294" s="47"/>
    </row>
    <row r="295" spans="2:4" x14ac:dyDescent="0.2">
      <c r="B295" s="1"/>
      <c r="C295" s="1"/>
      <c r="D295" s="47"/>
    </row>
    <row r="296" spans="2:4" x14ac:dyDescent="0.2">
      <c r="B296" s="1"/>
      <c r="C296" s="1"/>
      <c r="D296" s="47"/>
    </row>
    <row r="297" spans="2:4" x14ac:dyDescent="0.2">
      <c r="B297" s="1"/>
      <c r="C297" s="1"/>
      <c r="D297" s="47"/>
    </row>
    <row r="298" spans="2:4" x14ac:dyDescent="0.2">
      <c r="B298" s="1"/>
      <c r="C298" s="1"/>
      <c r="D298" s="47"/>
    </row>
    <row r="299" spans="2:4" x14ac:dyDescent="0.2">
      <c r="B299" s="1"/>
      <c r="C299" s="1"/>
      <c r="D299" s="47"/>
    </row>
    <row r="300" spans="2:4" x14ac:dyDescent="0.2">
      <c r="B300" s="1"/>
      <c r="C300" s="1"/>
      <c r="D300" s="47"/>
    </row>
    <row r="301" spans="2:4" x14ac:dyDescent="0.2">
      <c r="B301" s="1"/>
      <c r="C301" s="1"/>
      <c r="D301" s="47"/>
    </row>
    <row r="302" spans="2:4" x14ac:dyDescent="0.2">
      <c r="B302" s="1"/>
      <c r="C302" s="1"/>
      <c r="D302" s="47"/>
    </row>
    <row r="303" spans="2:4" x14ac:dyDescent="0.2">
      <c r="B303" s="1"/>
      <c r="C303" s="1"/>
      <c r="D303" s="47"/>
    </row>
    <row r="304" spans="2:4" x14ac:dyDescent="0.2">
      <c r="B304" s="1"/>
      <c r="C304" s="1"/>
      <c r="D304" s="47"/>
    </row>
    <row r="305" spans="2:4" x14ac:dyDescent="0.2">
      <c r="B305" s="1"/>
      <c r="C305" s="1"/>
      <c r="D305" s="47"/>
    </row>
    <row r="306" spans="2:4" x14ac:dyDescent="0.2">
      <c r="B306" s="1"/>
      <c r="C306" s="1"/>
      <c r="D306" s="47"/>
    </row>
    <row r="307" spans="2:4" x14ac:dyDescent="0.2">
      <c r="B307" s="1"/>
      <c r="C307" s="1"/>
      <c r="D307" s="47"/>
    </row>
    <row r="308" spans="2:4" x14ac:dyDescent="0.2">
      <c r="B308" s="1"/>
      <c r="C308" s="1"/>
      <c r="D308" s="47"/>
    </row>
    <row r="309" spans="2:4" x14ac:dyDescent="0.2">
      <c r="B309" s="1"/>
      <c r="C309" s="1"/>
      <c r="D309" s="47"/>
    </row>
    <row r="310" spans="2:4" x14ac:dyDescent="0.2">
      <c r="B310" s="1"/>
      <c r="C310" s="1"/>
      <c r="D310" s="47"/>
    </row>
    <row r="311" spans="2:4" x14ac:dyDescent="0.2">
      <c r="B311" s="1"/>
      <c r="C311" s="1"/>
      <c r="D311" s="47"/>
    </row>
    <row r="312" spans="2:4" x14ac:dyDescent="0.2">
      <c r="B312" s="1"/>
      <c r="C312" s="1"/>
      <c r="D312" s="47"/>
    </row>
    <row r="313" spans="2:4" x14ac:dyDescent="0.2">
      <c r="B313" s="1"/>
      <c r="C313" s="1"/>
      <c r="D313" s="47"/>
    </row>
    <row r="314" spans="2:4" x14ac:dyDescent="0.2">
      <c r="B314" s="1"/>
      <c r="C314" s="1"/>
      <c r="D314" s="47"/>
    </row>
    <row r="315" spans="2:4" x14ac:dyDescent="0.2">
      <c r="B315" s="1"/>
      <c r="C315" s="1"/>
      <c r="D315" s="47"/>
    </row>
    <row r="316" spans="2:4" x14ac:dyDescent="0.2">
      <c r="B316" s="1"/>
      <c r="C316" s="1"/>
      <c r="D316" s="47"/>
    </row>
    <row r="317" spans="2:4" x14ac:dyDescent="0.2">
      <c r="B317" s="1"/>
      <c r="C317" s="1"/>
      <c r="D317" s="47"/>
    </row>
    <row r="318" spans="2:4" x14ac:dyDescent="0.2">
      <c r="B318" s="1"/>
      <c r="C318" s="1"/>
      <c r="D318" s="47"/>
    </row>
    <row r="319" spans="2:4" x14ac:dyDescent="0.2">
      <c r="B319" s="1"/>
      <c r="C319" s="1"/>
      <c r="D319" s="47"/>
    </row>
    <row r="320" spans="2:4" x14ac:dyDescent="0.2">
      <c r="B320" s="1"/>
      <c r="C320" s="1"/>
      <c r="D320" s="47"/>
    </row>
    <row r="321" spans="2:4" x14ac:dyDescent="0.2">
      <c r="B321" s="1"/>
      <c r="C321" s="1"/>
      <c r="D321" s="47"/>
    </row>
    <row r="322" spans="2:4" x14ac:dyDescent="0.2">
      <c r="B322" s="1"/>
      <c r="C322" s="1"/>
      <c r="D322" s="47"/>
    </row>
    <row r="323" spans="2:4" x14ac:dyDescent="0.2">
      <c r="B323" s="1"/>
      <c r="C323" s="1"/>
      <c r="D323" s="47"/>
    </row>
    <row r="324" spans="2:4" x14ac:dyDescent="0.2">
      <c r="B324" s="1"/>
      <c r="C324" s="1"/>
      <c r="D324" s="47"/>
    </row>
    <row r="325" spans="2:4" x14ac:dyDescent="0.2">
      <c r="B325" s="1"/>
      <c r="C325" s="1"/>
      <c r="D325" s="47"/>
    </row>
    <row r="326" spans="2:4" x14ac:dyDescent="0.2">
      <c r="B326" s="1"/>
      <c r="C326" s="1"/>
      <c r="D326" s="47"/>
    </row>
    <row r="327" spans="2:4" x14ac:dyDescent="0.2">
      <c r="B327" s="1"/>
      <c r="C327" s="1"/>
      <c r="D327" s="47"/>
    </row>
    <row r="328" spans="2:4" x14ac:dyDescent="0.2">
      <c r="B328" s="1"/>
      <c r="C328" s="1"/>
      <c r="D328" s="47"/>
    </row>
    <row r="329" spans="2:4" x14ac:dyDescent="0.2">
      <c r="B329" s="1"/>
      <c r="C329" s="1"/>
      <c r="D329" s="47"/>
    </row>
    <row r="330" spans="2:4" x14ac:dyDescent="0.2">
      <c r="B330" s="1"/>
      <c r="C330" s="1"/>
      <c r="D330" s="47"/>
    </row>
    <row r="331" spans="2:4" x14ac:dyDescent="0.2">
      <c r="B331" s="1"/>
      <c r="C331" s="1"/>
      <c r="D331" s="47"/>
    </row>
    <row r="332" spans="2:4" x14ac:dyDescent="0.2">
      <c r="B332" s="1"/>
      <c r="C332" s="1"/>
      <c r="D332" s="47"/>
    </row>
    <row r="333" spans="2:4" x14ac:dyDescent="0.2">
      <c r="B333" s="1"/>
      <c r="C333" s="1"/>
      <c r="D333" s="47"/>
    </row>
    <row r="334" spans="2:4" x14ac:dyDescent="0.2">
      <c r="B334" s="1"/>
      <c r="C334" s="1"/>
      <c r="D334" s="47"/>
    </row>
    <row r="335" spans="2:4" x14ac:dyDescent="0.2">
      <c r="B335" s="1"/>
      <c r="C335" s="1"/>
      <c r="D335" s="47"/>
    </row>
    <row r="336" spans="2:4" x14ac:dyDescent="0.2">
      <c r="B336" s="1"/>
      <c r="C336" s="1"/>
      <c r="D336" s="47"/>
    </row>
    <row r="337" spans="2:4" x14ac:dyDescent="0.2">
      <c r="B337" s="1"/>
      <c r="C337" s="1"/>
      <c r="D337" s="47"/>
    </row>
    <row r="338" spans="2:4" x14ac:dyDescent="0.2">
      <c r="B338" s="1"/>
      <c r="C338" s="1"/>
      <c r="D338" s="47"/>
    </row>
    <row r="339" spans="2:4" x14ac:dyDescent="0.2">
      <c r="B339" s="1"/>
      <c r="C339" s="1"/>
      <c r="D339" s="47"/>
    </row>
    <row r="340" spans="2:4" x14ac:dyDescent="0.2">
      <c r="B340" s="1"/>
      <c r="C340" s="1"/>
      <c r="D340" s="47"/>
    </row>
    <row r="341" spans="2:4" x14ac:dyDescent="0.2">
      <c r="B341" s="1"/>
      <c r="C341" s="1"/>
      <c r="D341" s="47"/>
    </row>
    <row r="342" spans="2:4" x14ac:dyDescent="0.2">
      <c r="B342" s="1"/>
      <c r="C342" s="1"/>
      <c r="D342" s="47"/>
    </row>
    <row r="343" spans="2:4" x14ac:dyDescent="0.2">
      <c r="B343" s="1"/>
      <c r="C343" s="1"/>
      <c r="D343" s="47"/>
    </row>
    <row r="344" spans="2:4" x14ac:dyDescent="0.2">
      <c r="B344" s="1"/>
      <c r="C344" s="1"/>
      <c r="D344" s="47"/>
    </row>
    <row r="345" spans="2:4" x14ac:dyDescent="0.2">
      <c r="B345" s="1"/>
      <c r="C345" s="1"/>
      <c r="D345" s="47"/>
    </row>
    <row r="346" spans="2:4" x14ac:dyDescent="0.2">
      <c r="B346" s="1"/>
      <c r="C346" s="1"/>
      <c r="D346" s="47"/>
    </row>
    <row r="347" spans="2:4" x14ac:dyDescent="0.2">
      <c r="B347" s="1"/>
      <c r="C347" s="1"/>
      <c r="D347" s="47"/>
    </row>
    <row r="348" spans="2:4" x14ac:dyDescent="0.2">
      <c r="B348" s="1"/>
      <c r="C348" s="1"/>
      <c r="D348" s="47"/>
    </row>
    <row r="349" spans="2:4" x14ac:dyDescent="0.2">
      <c r="B349" s="1"/>
      <c r="C349" s="1"/>
      <c r="D349" s="47"/>
    </row>
    <row r="350" spans="2:4" x14ac:dyDescent="0.2">
      <c r="B350" s="1"/>
      <c r="C350" s="1"/>
      <c r="D350" s="47"/>
    </row>
    <row r="351" spans="2:4" x14ac:dyDescent="0.2">
      <c r="B351" s="1"/>
      <c r="C351" s="1"/>
      <c r="D351" s="47"/>
    </row>
    <row r="352" spans="2:4" x14ac:dyDescent="0.2">
      <c r="B352" s="1"/>
      <c r="C352" s="1"/>
      <c r="D352" s="47"/>
    </row>
    <row r="353" spans="2:4" x14ac:dyDescent="0.2">
      <c r="B353" s="1"/>
      <c r="C353" s="1"/>
      <c r="D353" s="47"/>
    </row>
    <row r="354" spans="2:4" x14ac:dyDescent="0.2">
      <c r="B354" s="1"/>
      <c r="C354" s="1"/>
      <c r="D354" s="47"/>
    </row>
    <row r="355" spans="2:4" x14ac:dyDescent="0.2">
      <c r="B355" s="1"/>
      <c r="C355" s="1"/>
      <c r="D355" s="47"/>
    </row>
    <row r="356" spans="2:4" x14ac:dyDescent="0.2">
      <c r="B356" s="1"/>
      <c r="C356" s="1"/>
      <c r="D356" s="47"/>
    </row>
    <row r="357" spans="2:4" x14ac:dyDescent="0.2">
      <c r="B357" s="1"/>
      <c r="C357" s="1"/>
      <c r="D357" s="47"/>
    </row>
    <row r="358" spans="2:4" x14ac:dyDescent="0.2">
      <c r="B358" s="1"/>
      <c r="C358" s="1"/>
      <c r="D358" s="47"/>
    </row>
    <row r="359" spans="2:4" x14ac:dyDescent="0.2">
      <c r="B359" s="1"/>
      <c r="C359" s="1"/>
      <c r="D359" s="47"/>
    </row>
    <row r="360" spans="2:4" x14ac:dyDescent="0.2">
      <c r="B360" s="1"/>
      <c r="C360" s="1"/>
      <c r="D360" s="47"/>
    </row>
    <row r="361" spans="2:4" x14ac:dyDescent="0.2">
      <c r="B361" s="1"/>
      <c r="C361" s="1"/>
      <c r="D361" s="47"/>
    </row>
    <row r="362" spans="2:4" x14ac:dyDescent="0.2">
      <c r="B362" s="1"/>
      <c r="C362" s="1"/>
      <c r="D362" s="47"/>
    </row>
    <row r="363" spans="2:4" x14ac:dyDescent="0.2">
      <c r="B363" s="1"/>
      <c r="C363" s="1"/>
      <c r="D363" s="47"/>
    </row>
    <row r="364" spans="2:4" x14ac:dyDescent="0.2">
      <c r="B364" s="1"/>
      <c r="C364" s="1"/>
      <c r="D364" s="47"/>
    </row>
    <row r="365" spans="2:4" x14ac:dyDescent="0.2">
      <c r="B365" s="1"/>
      <c r="C365" s="1"/>
      <c r="D365" s="47"/>
    </row>
    <row r="366" spans="2:4" x14ac:dyDescent="0.2">
      <c r="B366" s="1"/>
      <c r="C366" s="1"/>
      <c r="D366" s="47"/>
    </row>
    <row r="367" spans="2:4" x14ac:dyDescent="0.2">
      <c r="B367" s="1"/>
      <c r="C367" s="1"/>
      <c r="D367" s="47"/>
    </row>
    <row r="368" spans="2:4" x14ac:dyDescent="0.2">
      <c r="B368" s="1"/>
      <c r="C368" s="1"/>
      <c r="D368" s="47"/>
    </row>
    <row r="369" spans="2:4" x14ac:dyDescent="0.2">
      <c r="B369" s="1"/>
      <c r="C369" s="1"/>
      <c r="D369" s="47"/>
    </row>
    <row r="370" spans="2:4" x14ac:dyDescent="0.2">
      <c r="B370" s="1"/>
      <c r="C370" s="1"/>
      <c r="D370" s="47"/>
    </row>
    <row r="371" spans="2:4" x14ac:dyDescent="0.2">
      <c r="B371" s="1"/>
      <c r="C371" s="1"/>
      <c r="D371" s="47"/>
    </row>
    <row r="372" spans="2:4" x14ac:dyDescent="0.2">
      <c r="B372" s="1"/>
      <c r="C372" s="1"/>
      <c r="D372" s="47"/>
    </row>
    <row r="373" spans="2:4" x14ac:dyDescent="0.2">
      <c r="B373" s="1"/>
      <c r="C373" s="1"/>
      <c r="D373" s="47"/>
    </row>
    <row r="374" spans="2:4" x14ac:dyDescent="0.2">
      <c r="B374" s="1"/>
      <c r="C374" s="1"/>
      <c r="D374" s="47"/>
    </row>
    <row r="375" spans="2:4" x14ac:dyDescent="0.2">
      <c r="B375" s="1"/>
      <c r="C375" s="1"/>
      <c r="D375" s="47"/>
    </row>
    <row r="376" spans="2:4" x14ac:dyDescent="0.2">
      <c r="B376" s="1"/>
      <c r="C376" s="1"/>
      <c r="D376" s="47"/>
    </row>
    <row r="377" spans="2:4" x14ac:dyDescent="0.2">
      <c r="B377" s="1"/>
      <c r="C377" s="1"/>
      <c r="D377" s="47"/>
    </row>
    <row r="378" spans="2:4" x14ac:dyDescent="0.2">
      <c r="B378" s="1"/>
      <c r="C378" s="1"/>
      <c r="D378" s="47"/>
    </row>
    <row r="379" spans="2:4" x14ac:dyDescent="0.2">
      <c r="B379" s="1"/>
      <c r="C379" s="1"/>
      <c r="D379" s="47"/>
    </row>
    <row r="380" spans="2:4" x14ac:dyDescent="0.2">
      <c r="B380" s="1"/>
      <c r="C380" s="1"/>
      <c r="D380" s="47"/>
    </row>
    <row r="381" spans="2:4" x14ac:dyDescent="0.2">
      <c r="B381" s="1"/>
      <c r="C381" s="1"/>
      <c r="D381" s="47"/>
    </row>
    <row r="382" spans="2:4" x14ac:dyDescent="0.2">
      <c r="B382" s="1"/>
      <c r="C382" s="1"/>
      <c r="D382" s="47"/>
    </row>
    <row r="383" spans="2:4" x14ac:dyDescent="0.2">
      <c r="B383" s="1"/>
      <c r="C383" s="1"/>
      <c r="D383" s="47"/>
    </row>
    <row r="384" spans="2:4" x14ac:dyDescent="0.2">
      <c r="B384" s="1"/>
      <c r="C384" s="1"/>
      <c r="D384" s="47"/>
    </row>
    <row r="385" spans="2:4" x14ac:dyDescent="0.2">
      <c r="B385" s="1"/>
      <c r="C385" s="1"/>
      <c r="D385" s="47"/>
    </row>
    <row r="386" spans="2:4" x14ac:dyDescent="0.2">
      <c r="B386" s="1"/>
      <c r="C386" s="1"/>
      <c r="D386" s="47"/>
    </row>
    <row r="387" spans="2:4" x14ac:dyDescent="0.2">
      <c r="B387" s="1"/>
      <c r="C387" s="1"/>
      <c r="D387" s="47"/>
    </row>
    <row r="388" spans="2:4" x14ac:dyDescent="0.2">
      <c r="B388" s="1"/>
      <c r="C388" s="1"/>
      <c r="D388" s="47"/>
    </row>
    <row r="389" spans="2:4" x14ac:dyDescent="0.2">
      <c r="B389" s="1"/>
      <c r="C389" s="1"/>
      <c r="D389" s="47"/>
    </row>
    <row r="390" spans="2:4" x14ac:dyDescent="0.2">
      <c r="B390" s="1"/>
      <c r="C390" s="1"/>
      <c r="D390" s="47"/>
    </row>
    <row r="391" spans="2:4" x14ac:dyDescent="0.2">
      <c r="B391" s="1"/>
      <c r="C391" s="1"/>
      <c r="D391" s="47"/>
    </row>
    <row r="392" spans="2:4" x14ac:dyDescent="0.2">
      <c r="B392" s="1"/>
      <c r="C392" s="1"/>
      <c r="D392" s="47"/>
    </row>
    <row r="393" spans="2:4" x14ac:dyDescent="0.2">
      <c r="B393" s="1"/>
      <c r="C393" s="1"/>
      <c r="D393" s="47"/>
    </row>
    <row r="394" spans="2:4" x14ac:dyDescent="0.2">
      <c r="B394" s="1"/>
      <c r="C394" s="1"/>
      <c r="D394" s="47"/>
    </row>
    <row r="395" spans="2:4" x14ac:dyDescent="0.2">
      <c r="B395" s="1"/>
      <c r="C395" s="1"/>
      <c r="D395" s="47"/>
    </row>
    <row r="396" spans="2:4" x14ac:dyDescent="0.2">
      <c r="B396" s="1"/>
      <c r="C396" s="1"/>
      <c r="D396" s="47"/>
    </row>
    <row r="397" spans="2:4" x14ac:dyDescent="0.2">
      <c r="B397" s="1"/>
      <c r="C397" s="1"/>
      <c r="D397" s="47"/>
    </row>
    <row r="398" spans="2:4" x14ac:dyDescent="0.2">
      <c r="B398" s="1"/>
      <c r="C398" s="1"/>
      <c r="D398" s="47"/>
    </row>
    <row r="399" spans="2:4" x14ac:dyDescent="0.2">
      <c r="B399" s="1"/>
      <c r="C399" s="1"/>
      <c r="D399" s="47"/>
    </row>
    <row r="400" spans="2:4" x14ac:dyDescent="0.2">
      <c r="B400" s="1"/>
      <c r="C400" s="1"/>
      <c r="D400" s="47"/>
    </row>
    <row r="401" spans="2:4" x14ac:dyDescent="0.2">
      <c r="B401" s="1"/>
      <c r="C401" s="1"/>
      <c r="D401" s="47"/>
    </row>
    <row r="402" spans="2:4" x14ac:dyDescent="0.2">
      <c r="B402" s="1"/>
      <c r="C402" s="1"/>
      <c r="D402" s="47"/>
    </row>
    <row r="403" spans="2:4" x14ac:dyDescent="0.2">
      <c r="B403" s="1"/>
      <c r="C403" s="1"/>
      <c r="D403" s="47"/>
    </row>
    <row r="404" spans="2:4" x14ac:dyDescent="0.2">
      <c r="B404" s="1"/>
      <c r="C404" s="1"/>
      <c r="D404" s="47"/>
    </row>
    <row r="405" spans="2:4" x14ac:dyDescent="0.2">
      <c r="B405" s="1"/>
      <c r="C405" s="1"/>
      <c r="D405" s="47"/>
    </row>
    <row r="406" spans="2:4" x14ac:dyDescent="0.2">
      <c r="B406" s="1"/>
      <c r="C406" s="1"/>
      <c r="D406" s="47"/>
    </row>
    <row r="407" spans="2:4" x14ac:dyDescent="0.2">
      <c r="B407" s="1"/>
      <c r="C407" s="1"/>
      <c r="D407" s="47"/>
    </row>
    <row r="408" spans="2:4" x14ac:dyDescent="0.2">
      <c r="B408" s="1"/>
      <c r="C408" s="1"/>
      <c r="D408" s="47"/>
    </row>
    <row r="409" spans="2:4" x14ac:dyDescent="0.2">
      <c r="B409" s="1"/>
      <c r="C409" s="1"/>
      <c r="D409" s="47"/>
    </row>
    <row r="410" spans="2:4" x14ac:dyDescent="0.2">
      <c r="B410" s="1"/>
      <c r="C410" s="1"/>
      <c r="D410" s="47"/>
    </row>
    <row r="411" spans="2:4" x14ac:dyDescent="0.2">
      <c r="B411" s="1"/>
      <c r="C411" s="1"/>
      <c r="D411" s="47"/>
    </row>
    <row r="412" spans="2:4" x14ac:dyDescent="0.2">
      <c r="B412" s="1"/>
      <c r="C412" s="1"/>
      <c r="D412" s="47"/>
    </row>
    <row r="413" spans="2:4" x14ac:dyDescent="0.2">
      <c r="B413" s="1"/>
      <c r="C413" s="1"/>
      <c r="D413" s="47"/>
    </row>
    <row r="414" spans="2:4" x14ac:dyDescent="0.2">
      <c r="B414" s="1"/>
      <c r="C414" s="1"/>
      <c r="D414" s="47"/>
    </row>
    <row r="415" spans="2:4" x14ac:dyDescent="0.2">
      <c r="B415" s="1"/>
      <c r="C415" s="1"/>
      <c r="D415" s="47"/>
    </row>
    <row r="416" spans="2:4" x14ac:dyDescent="0.2">
      <c r="B416" s="1"/>
      <c r="C416" s="1"/>
      <c r="D416" s="47"/>
    </row>
    <row r="417" spans="2:4" x14ac:dyDescent="0.2">
      <c r="B417" s="1"/>
      <c r="C417" s="1"/>
      <c r="D417" s="47"/>
    </row>
    <row r="418" spans="2:4" x14ac:dyDescent="0.2">
      <c r="B418" s="1"/>
      <c r="C418" s="1"/>
      <c r="D418" s="47"/>
    </row>
    <row r="419" spans="2:4" x14ac:dyDescent="0.2">
      <c r="B419" s="1"/>
      <c r="C419" s="1"/>
      <c r="D419" s="47"/>
    </row>
    <row r="420" spans="2:4" x14ac:dyDescent="0.2">
      <c r="B420" s="1"/>
      <c r="C420" s="1"/>
      <c r="D420" s="47"/>
    </row>
    <row r="421" spans="2:4" x14ac:dyDescent="0.2">
      <c r="B421" s="1"/>
      <c r="C421" s="1"/>
      <c r="D421" s="47"/>
    </row>
    <row r="422" spans="2:4" x14ac:dyDescent="0.2">
      <c r="B422" s="1"/>
      <c r="C422" s="1"/>
      <c r="D422" s="47"/>
    </row>
    <row r="423" spans="2:4" x14ac:dyDescent="0.2">
      <c r="B423" s="1"/>
      <c r="C423" s="1"/>
      <c r="D423" s="47"/>
    </row>
    <row r="424" spans="2:4" x14ac:dyDescent="0.2">
      <c r="B424" s="1"/>
      <c r="C424" s="1"/>
      <c r="D424" s="47"/>
    </row>
    <row r="425" spans="2:4" x14ac:dyDescent="0.2">
      <c r="B425" s="1"/>
      <c r="C425" s="1"/>
      <c r="D425" s="47"/>
    </row>
    <row r="426" spans="2:4" x14ac:dyDescent="0.2">
      <c r="B426" s="1"/>
      <c r="C426" s="1"/>
      <c r="D426" s="47"/>
    </row>
    <row r="427" spans="2:4" x14ac:dyDescent="0.2">
      <c r="B427" s="1"/>
      <c r="C427" s="1"/>
      <c r="D427" s="47"/>
    </row>
    <row r="428" spans="2:4" x14ac:dyDescent="0.2">
      <c r="B428" s="1"/>
      <c r="C428" s="1"/>
      <c r="D428" s="47"/>
    </row>
    <row r="429" spans="2:4" x14ac:dyDescent="0.2">
      <c r="B429" s="1"/>
      <c r="C429" s="1"/>
      <c r="D429" s="47"/>
    </row>
    <row r="430" spans="2:4" x14ac:dyDescent="0.2">
      <c r="B430" s="1"/>
      <c r="C430" s="1"/>
      <c r="D430" s="47"/>
    </row>
    <row r="431" spans="2:4" x14ac:dyDescent="0.2">
      <c r="B431" s="1"/>
      <c r="C431" s="1"/>
      <c r="D431" s="47"/>
    </row>
    <row r="432" spans="2:4" x14ac:dyDescent="0.2">
      <c r="B432" s="1"/>
      <c r="C432" s="1"/>
      <c r="D432" s="47"/>
    </row>
    <row r="433" spans="2:4" x14ac:dyDescent="0.2">
      <c r="B433" s="1"/>
      <c r="C433" s="1"/>
      <c r="D433" s="47"/>
    </row>
    <row r="434" spans="2:4" x14ac:dyDescent="0.2">
      <c r="B434" s="1"/>
      <c r="C434" s="1"/>
      <c r="D434" s="47"/>
    </row>
    <row r="435" spans="2:4" x14ac:dyDescent="0.2">
      <c r="B435" s="1"/>
      <c r="C435" s="1"/>
      <c r="D435" s="47"/>
    </row>
    <row r="436" spans="2:4" x14ac:dyDescent="0.2">
      <c r="B436" s="1"/>
      <c r="C436" s="1"/>
      <c r="D436" s="47"/>
    </row>
    <row r="437" spans="2:4" x14ac:dyDescent="0.2">
      <c r="B437" s="1"/>
      <c r="C437" s="1"/>
      <c r="D437" s="47"/>
    </row>
    <row r="438" spans="2:4" x14ac:dyDescent="0.2">
      <c r="B438" s="1"/>
      <c r="C438" s="1"/>
      <c r="D438" s="47"/>
    </row>
    <row r="439" spans="2:4" x14ac:dyDescent="0.2">
      <c r="B439" s="1"/>
      <c r="C439" s="1"/>
      <c r="D439" s="47"/>
    </row>
    <row r="440" spans="2:4" x14ac:dyDescent="0.2">
      <c r="B440" s="1"/>
      <c r="C440" s="1"/>
      <c r="D440" s="47"/>
    </row>
    <row r="441" spans="2:4" x14ac:dyDescent="0.2">
      <c r="B441" s="1"/>
      <c r="C441" s="1"/>
      <c r="D441" s="47"/>
    </row>
    <row r="442" spans="2:4" x14ac:dyDescent="0.2">
      <c r="B442" s="1"/>
      <c r="C442" s="1"/>
      <c r="D442" s="47"/>
    </row>
    <row r="443" spans="2:4" x14ac:dyDescent="0.2">
      <c r="B443" s="1"/>
      <c r="C443" s="1"/>
      <c r="D443" s="47"/>
    </row>
    <row r="444" spans="2:4" x14ac:dyDescent="0.2">
      <c r="B444" s="1"/>
      <c r="C444" s="1"/>
      <c r="D444" s="47"/>
    </row>
    <row r="445" spans="2:4" x14ac:dyDescent="0.2">
      <c r="B445" s="1"/>
      <c r="C445" s="1"/>
      <c r="D445" s="47"/>
    </row>
    <row r="446" spans="2:4" x14ac:dyDescent="0.2">
      <c r="B446" s="1"/>
      <c r="C446" s="1"/>
      <c r="D446" s="47"/>
    </row>
    <row r="447" spans="2:4" x14ac:dyDescent="0.2">
      <c r="B447" s="1"/>
      <c r="C447" s="1"/>
      <c r="D447" s="47"/>
    </row>
    <row r="448" spans="2:4" x14ac:dyDescent="0.2">
      <c r="B448" s="1"/>
      <c r="C448" s="1"/>
      <c r="D448" s="47"/>
    </row>
    <row r="449" spans="2:4" x14ac:dyDescent="0.2">
      <c r="B449" s="1"/>
      <c r="C449" s="1"/>
      <c r="D449" s="47"/>
    </row>
    <row r="450" spans="2:4" x14ac:dyDescent="0.2">
      <c r="B450" s="1"/>
      <c r="C450" s="1"/>
      <c r="D450" s="47"/>
    </row>
    <row r="451" spans="2:4" x14ac:dyDescent="0.2">
      <c r="B451" s="1"/>
      <c r="C451" s="1"/>
      <c r="D451" s="47"/>
    </row>
    <row r="452" spans="2:4" x14ac:dyDescent="0.2">
      <c r="B452" s="1"/>
      <c r="C452" s="1"/>
      <c r="D452" s="47"/>
    </row>
    <row r="453" spans="2:4" x14ac:dyDescent="0.2">
      <c r="B453" s="1"/>
      <c r="C453" s="1"/>
      <c r="D453" s="47"/>
    </row>
    <row r="454" spans="2:4" x14ac:dyDescent="0.2">
      <c r="B454" s="1"/>
      <c r="C454" s="1"/>
      <c r="D454" s="47"/>
    </row>
    <row r="455" spans="2:4" x14ac:dyDescent="0.2">
      <c r="B455" s="1"/>
      <c r="C455" s="1"/>
      <c r="D455" s="47"/>
    </row>
    <row r="456" spans="2:4" x14ac:dyDescent="0.2">
      <c r="B456" s="1"/>
      <c r="C456" s="1"/>
      <c r="D456" s="47"/>
    </row>
    <row r="457" spans="2:4" x14ac:dyDescent="0.2">
      <c r="B457" s="1"/>
      <c r="C457" s="1"/>
      <c r="D457" s="47"/>
    </row>
    <row r="458" spans="2:4" x14ac:dyDescent="0.2">
      <c r="B458" s="1"/>
      <c r="C458" s="1"/>
      <c r="D458" s="47"/>
    </row>
    <row r="459" spans="2:4" x14ac:dyDescent="0.2">
      <c r="B459" s="1"/>
      <c r="C459" s="1"/>
      <c r="D459" s="47"/>
    </row>
    <row r="460" spans="2:4" x14ac:dyDescent="0.2">
      <c r="B460" s="1"/>
      <c r="C460" s="1"/>
      <c r="D460" s="47"/>
    </row>
    <row r="461" spans="2:4" x14ac:dyDescent="0.2">
      <c r="B461" s="1"/>
      <c r="C461" s="1"/>
      <c r="D461" s="47"/>
    </row>
    <row r="462" spans="2:4" x14ac:dyDescent="0.2">
      <c r="B462" s="1"/>
      <c r="C462" s="1"/>
      <c r="D462" s="47"/>
    </row>
    <row r="463" spans="2:4" x14ac:dyDescent="0.2">
      <c r="B463" s="1"/>
      <c r="C463" s="1"/>
      <c r="D463" s="47"/>
    </row>
    <row r="464" spans="2:4" x14ac:dyDescent="0.2">
      <c r="B464" s="1"/>
      <c r="C464" s="1"/>
      <c r="D464" s="47"/>
    </row>
    <row r="465" spans="2:4" x14ac:dyDescent="0.2">
      <c r="B465" s="1"/>
      <c r="C465" s="1"/>
      <c r="D465" s="47"/>
    </row>
    <row r="466" spans="2:4" x14ac:dyDescent="0.2">
      <c r="B466" s="1"/>
      <c r="C466" s="1"/>
      <c r="D466" s="47"/>
    </row>
    <row r="467" spans="2:4" x14ac:dyDescent="0.2">
      <c r="B467" s="1"/>
      <c r="C467" s="1"/>
      <c r="D467" s="47"/>
    </row>
    <row r="468" spans="2:4" x14ac:dyDescent="0.2">
      <c r="B468" s="1"/>
      <c r="C468" s="1"/>
      <c r="D468" s="47"/>
    </row>
    <row r="469" spans="2:4" x14ac:dyDescent="0.2">
      <c r="B469" s="1"/>
      <c r="C469" s="1"/>
      <c r="D469" s="47"/>
    </row>
    <row r="470" spans="2:4" x14ac:dyDescent="0.2">
      <c r="B470" s="1"/>
      <c r="C470" s="1"/>
      <c r="D470" s="47"/>
    </row>
    <row r="471" spans="2:4" x14ac:dyDescent="0.2">
      <c r="B471" s="1"/>
      <c r="C471" s="1"/>
      <c r="D471" s="47"/>
    </row>
    <row r="472" spans="2:4" x14ac:dyDescent="0.2">
      <c r="B472" s="1"/>
      <c r="C472" s="1"/>
      <c r="D472" s="47"/>
    </row>
    <row r="473" spans="2:4" x14ac:dyDescent="0.2">
      <c r="B473" s="1"/>
      <c r="C473" s="1"/>
      <c r="D473" s="47"/>
    </row>
    <row r="474" spans="2:4" x14ac:dyDescent="0.2">
      <c r="B474" s="1"/>
      <c r="C474" s="1"/>
      <c r="D474" s="47"/>
    </row>
    <row r="475" spans="2:4" x14ac:dyDescent="0.2">
      <c r="B475" s="1"/>
      <c r="C475" s="1"/>
      <c r="D475" s="47"/>
    </row>
    <row r="476" spans="2:4" x14ac:dyDescent="0.2">
      <c r="B476" s="1"/>
      <c r="C476" s="1"/>
      <c r="D476" s="47"/>
    </row>
    <row r="477" spans="2:4" x14ac:dyDescent="0.2">
      <c r="B477" s="1"/>
      <c r="C477" s="1"/>
      <c r="D477" s="47"/>
    </row>
    <row r="478" spans="2:4" x14ac:dyDescent="0.2">
      <c r="B478" s="1"/>
      <c r="C478" s="1"/>
      <c r="D478" s="47"/>
    </row>
    <row r="479" spans="2:4" x14ac:dyDescent="0.2">
      <c r="B479" s="1"/>
      <c r="C479" s="1"/>
      <c r="D479" s="47"/>
    </row>
    <row r="480" spans="2:4" x14ac:dyDescent="0.2">
      <c r="B480" s="1"/>
      <c r="C480" s="1"/>
      <c r="D480" s="47"/>
    </row>
    <row r="481" spans="2:4" x14ac:dyDescent="0.2">
      <c r="B481" s="1"/>
      <c r="C481" s="1"/>
      <c r="D481" s="47"/>
    </row>
    <row r="482" spans="2:4" x14ac:dyDescent="0.2">
      <c r="B482" s="1"/>
      <c r="C482" s="1"/>
      <c r="D482" s="47"/>
    </row>
    <row r="483" spans="2:4" x14ac:dyDescent="0.2">
      <c r="B483" s="1"/>
      <c r="C483" s="1"/>
      <c r="D483" s="47"/>
    </row>
    <row r="484" spans="2:4" x14ac:dyDescent="0.2">
      <c r="B484" s="1"/>
      <c r="C484" s="1"/>
      <c r="D484" s="47"/>
    </row>
    <row r="485" spans="2:4" x14ac:dyDescent="0.2">
      <c r="B485" s="1"/>
      <c r="C485" s="1"/>
      <c r="D485" s="47"/>
    </row>
    <row r="486" spans="2:4" x14ac:dyDescent="0.2">
      <c r="B486" s="1"/>
      <c r="C486" s="1"/>
      <c r="D486" s="47"/>
    </row>
    <row r="487" spans="2:4" x14ac:dyDescent="0.2">
      <c r="B487" s="1"/>
      <c r="C487" s="1"/>
      <c r="D487" s="47"/>
    </row>
    <row r="488" spans="2:4" x14ac:dyDescent="0.2">
      <c r="B488" s="1"/>
      <c r="C488" s="1"/>
      <c r="D488" s="47"/>
    </row>
    <row r="489" spans="2:4" x14ac:dyDescent="0.2">
      <c r="B489" s="1"/>
      <c r="C489" s="1"/>
      <c r="D489" s="47"/>
    </row>
    <row r="490" spans="2:4" x14ac:dyDescent="0.2">
      <c r="B490" s="1"/>
      <c r="C490" s="1"/>
      <c r="D490" s="47"/>
    </row>
    <row r="491" spans="2:4" x14ac:dyDescent="0.2">
      <c r="B491" s="1"/>
      <c r="C491" s="1"/>
      <c r="D491" s="47"/>
    </row>
    <row r="492" spans="2:4" x14ac:dyDescent="0.2">
      <c r="B492" s="1"/>
      <c r="C492" s="1"/>
      <c r="D492" s="47"/>
    </row>
    <row r="493" spans="2:4" x14ac:dyDescent="0.2">
      <c r="B493" s="1"/>
      <c r="C493" s="1"/>
      <c r="D493" s="47"/>
    </row>
    <row r="494" spans="2:4" x14ac:dyDescent="0.2">
      <c r="B494" s="1"/>
      <c r="C494" s="1"/>
      <c r="D494" s="47"/>
    </row>
    <row r="495" spans="2:4" x14ac:dyDescent="0.2">
      <c r="B495" s="1"/>
      <c r="C495" s="1"/>
      <c r="D495" s="47"/>
    </row>
    <row r="496" spans="2:4" x14ac:dyDescent="0.2">
      <c r="B496" s="1"/>
      <c r="C496" s="1"/>
      <c r="D496" s="47"/>
    </row>
    <row r="497" spans="2:4" x14ac:dyDescent="0.2">
      <c r="B497" s="1"/>
      <c r="C497" s="1"/>
      <c r="D497" s="47"/>
    </row>
    <row r="498" spans="2:4" x14ac:dyDescent="0.2">
      <c r="B498" s="1"/>
      <c r="C498" s="1"/>
      <c r="D498" s="47"/>
    </row>
    <row r="499" spans="2:4" x14ac:dyDescent="0.2">
      <c r="B499" s="1"/>
      <c r="C499" s="1"/>
      <c r="D499" s="47"/>
    </row>
    <row r="500" spans="2:4" x14ac:dyDescent="0.2">
      <c r="B500" s="1"/>
      <c r="C500" s="1"/>
      <c r="D500" s="47"/>
    </row>
    <row r="501" spans="2:4" x14ac:dyDescent="0.2">
      <c r="B501" s="1"/>
      <c r="C501" s="1"/>
      <c r="D501" s="47"/>
    </row>
    <row r="502" spans="2:4" x14ac:dyDescent="0.2">
      <c r="B502" s="1"/>
      <c r="C502" s="1"/>
      <c r="D502" s="47"/>
    </row>
    <row r="503" spans="2:4" x14ac:dyDescent="0.2">
      <c r="B503" s="1"/>
      <c r="C503" s="1"/>
      <c r="D503" s="47"/>
    </row>
    <row r="504" spans="2:4" x14ac:dyDescent="0.2">
      <c r="B504" s="1"/>
      <c r="C504" s="1"/>
      <c r="D504" s="47"/>
    </row>
    <row r="505" spans="2:4" x14ac:dyDescent="0.2">
      <c r="B505" s="1"/>
      <c r="C505" s="1"/>
      <c r="D505" s="47"/>
    </row>
    <row r="506" spans="2:4" x14ac:dyDescent="0.2">
      <c r="B506" s="1"/>
      <c r="C506" s="1"/>
      <c r="D506" s="47"/>
    </row>
    <row r="507" spans="2:4" x14ac:dyDescent="0.2">
      <c r="B507" s="1"/>
      <c r="C507" s="1"/>
      <c r="D507" s="47"/>
    </row>
    <row r="508" spans="2:4" x14ac:dyDescent="0.2">
      <c r="B508" s="1"/>
      <c r="C508" s="1"/>
      <c r="D508" s="47"/>
    </row>
    <row r="509" spans="2:4" x14ac:dyDescent="0.2">
      <c r="B509" s="1"/>
      <c r="C509" s="1"/>
      <c r="D509" s="47"/>
    </row>
    <row r="510" spans="2:4" x14ac:dyDescent="0.2">
      <c r="B510" s="1"/>
      <c r="C510" s="1"/>
      <c r="D510" s="47"/>
    </row>
    <row r="511" spans="2:4" x14ac:dyDescent="0.2">
      <c r="B511" s="1"/>
      <c r="C511" s="1"/>
      <c r="D511" s="47"/>
    </row>
    <row r="512" spans="2:4" x14ac:dyDescent="0.2">
      <c r="B512" s="1"/>
      <c r="C512" s="1"/>
      <c r="D512" s="47"/>
    </row>
    <row r="513" spans="2:4" x14ac:dyDescent="0.2">
      <c r="B513" s="1"/>
      <c r="C513" s="1"/>
      <c r="D513" s="47"/>
    </row>
    <row r="514" spans="2:4" x14ac:dyDescent="0.2">
      <c r="B514" s="1"/>
      <c r="C514" s="1"/>
      <c r="D514" s="47"/>
    </row>
    <row r="515" spans="2:4" x14ac:dyDescent="0.2">
      <c r="B515" s="1"/>
      <c r="C515" s="1"/>
      <c r="D515" s="47"/>
    </row>
    <row r="516" spans="2:4" x14ac:dyDescent="0.2">
      <c r="B516" s="1"/>
      <c r="C516" s="1"/>
      <c r="D516" s="47"/>
    </row>
    <row r="517" spans="2:4" x14ac:dyDescent="0.2">
      <c r="B517" s="1"/>
      <c r="C517" s="1"/>
      <c r="D517" s="47"/>
    </row>
    <row r="518" spans="2:4" x14ac:dyDescent="0.2">
      <c r="B518" s="1"/>
      <c r="C518" s="1"/>
      <c r="D518" s="47"/>
    </row>
    <row r="519" spans="2:4" x14ac:dyDescent="0.2">
      <c r="B519" s="1"/>
      <c r="C519" s="1"/>
      <c r="D519" s="47"/>
    </row>
    <row r="520" spans="2:4" x14ac:dyDescent="0.2">
      <c r="B520" s="1"/>
      <c r="C520" s="1"/>
      <c r="D520" s="47"/>
    </row>
    <row r="521" spans="2:4" x14ac:dyDescent="0.2">
      <c r="B521" s="1"/>
      <c r="C521" s="1"/>
      <c r="D521" s="47"/>
    </row>
    <row r="522" spans="2:4" x14ac:dyDescent="0.2">
      <c r="B522" s="1"/>
      <c r="C522" s="1"/>
      <c r="D522" s="47"/>
    </row>
    <row r="523" spans="2:4" x14ac:dyDescent="0.2">
      <c r="B523" s="1"/>
      <c r="C523" s="1"/>
      <c r="D523" s="47"/>
    </row>
    <row r="524" spans="2:4" x14ac:dyDescent="0.2">
      <c r="B524" s="1"/>
      <c r="C524" s="1"/>
      <c r="D524" s="47"/>
    </row>
    <row r="525" spans="2:4" x14ac:dyDescent="0.2">
      <c r="B525" s="1"/>
      <c r="C525" s="1"/>
      <c r="D525" s="47"/>
    </row>
    <row r="526" spans="2:4" x14ac:dyDescent="0.2">
      <c r="B526" s="1"/>
      <c r="C526" s="1"/>
      <c r="D526" s="47"/>
    </row>
    <row r="527" spans="2:4" x14ac:dyDescent="0.2">
      <c r="B527" s="1"/>
      <c r="C527" s="1"/>
      <c r="D527" s="47"/>
    </row>
    <row r="528" spans="2:4" x14ac:dyDescent="0.2">
      <c r="B528" s="1"/>
      <c r="C528" s="1"/>
      <c r="D528" s="47"/>
    </row>
    <row r="529" spans="2:4" x14ac:dyDescent="0.2">
      <c r="B529" s="1"/>
      <c r="C529" s="1"/>
      <c r="D529" s="47"/>
    </row>
    <row r="530" spans="2:4" x14ac:dyDescent="0.2">
      <c r="B530" s="1"/>
      <c r="C530" s="1"/>
      <c r="D530" s="47"/>
    </row>
    <row r="531" spans="2:4" x14ac:dyDescent="0.2">
      <c r="B531" s="1"/>
      <c r="C531" s="1"/>
      <c r="D531" s="47"/>
    </row>
    <row r="532" spans="2:4" x14ac:dyDescent="0.2">
      <c r="B532" s="1"/>
      <c r="C532" s="1"/>
      <c r="D532" s="47"/>
    </row>
    <row r="533" spans="2:4" x14ac:dyDescent="0.2">
      <c r="B533" s="1"/>
      <c r="C533" s="1"/>
      <c r="D533" s="47"/>
    </row>
    <row r="534" spans="2:4" x14ac:dyDescent="0.2">
      <c r="B534" s="1"/>
      <c r="C534" s="1"/>
      <c r="D534" s="47"/>
    </row>
    <row r="535" spans="2:4" x14ac:dyDescent="0.2">
      <c r="B535" s="1"/>
      <c r="C535" s="1"/>
      <c r="D535" s="47"/>
    </row>
    <row r="536" spans="2:4" x14ac:dyDescent="0.2">
      <c r="B536" s="1"/>
      <c r="C536" s="1"/>
      <c r="D536" s="47"/>
    </row>
    <row r="537" spans="2:4" x14ac:dyDescent="0.2">
      <c r="B537" s="1"/>
      <c r="C537" s="1"/>
      <c r="D537" s="47"/>
    </row>
    <row r="538" spans="2:4" x14ac:dyDescent="0.2">
      <c r="B538" s="1"/>
      <c r="C538" s="1"/>
      <c r="D538" s="47"/>
    </row>
    <row r="539" spans="2:4" x14ac:dyDescent="0.2">
      <c r="B539" s="1"/>
      <c r="C539" s="1"/>
      <c r="D539" s="47"/>
    </row>
    <row r="540" spans="2:4" x14ac:dyDescent="0.2">
      <c r="B540" s="1"/>
      <c r="C540" s="1"/>
      <c r="D540" s="47"/>
    </row>
    <row r="541" spans="2:4" x14ac:dyDescent="0.2">
      <c r="B541" s="1"/>
      <c r="C541" s="1"/>
      <c r="D541" s="47"/>
    </row>
    <row r="542" spans="2:4" x14ac:dyDescent="0.2">
      <c r="B542" s="1"/>
      <c r="C542" s="1"/>
      <c r="D542" s="47"/>
    </row>
    <row r="543" spans="2:4" x14ac:dyDescent="0.2">
      <c r="B543" s="1"/>
      <c r="C543" s="1"/>
      <c r="D543" s="47"/>
    </row>
    <row r="544" spans="2:4" x14ac:dyDescent="0.2">
      <c r="B544" s="1"/>
      <c r="C544" s="1"/>
      <c r="D544" s="47"/>
    </row>
    <row r="545" spans="2:4" x14ac:dyDescent="0.2">
      <c r="B545" s="1"/>
      <c r="C545" s="1"/>
      <c r="D545" s="47"/>
    </row>
    <row r="546" spans="2:4" x14ac:dyDescent="0.2">
      <c r="B546" s="1"/>
      <c r="C546" s="1"/>
      <c r="D546" s="47"/>
    </row>
    <row r="547" spans="2:4" x14ac:dyDescent="0.2">
      <c r="B547" s="1"/>
      <c r="C547" s="1"/>
      <c r="D547" s="47"/>
    </row>
    <row r="548" spans="2:4" x14ac:dyDescent="0.2">
      <c r="B548" s="1"/>
      <c r="C548" s="1"/>
      <c r="D548" s="47"/>
    </row>
    <row r="549" spans="2:4" x14ac:dyDescent="0.2">
      <c r="B549" s="1"/>
      <c r="C549" s="1"/>
      <c r="D549" s="47"/>
    </row>
    <row r="550" spans="2:4" x14ac:dyDescent="0.2">
      <c r="B550" s="1"/>
      <c r="C550" s="1"/>
      <c r="D550" s="47"/>
    </row>
    <row r="551" spans="2:4" x14ac:dyDescent="0.2">
      <c r="B551" s="1"/>
      <c r="C551" s="1"/>
      <c r="D551" s="47"/>
    </row>
    <row r="552" spans="2:4" x14ac:dyDescent="0.2">
      <c r="B552" s="1"/>
      <c r="C552" s="1"/>
      <c r="D552" s="47"/>
    </row>
    <row r="553" spans="2:4" x14ac:dyDescent="0.2">
      <c r="B553" s="1"/>
      <c r="C553" s="1"/>
      <c r="D553" s="47"/>
    </row>
    <row r="554" spans="2:4" x14ac:dyDescent="0.2">
      <c r="B554" s="1"/>
      <c r="C554" s="1"/>
      <c r="D554" s="47"/>
    </row>
    <row r="555" spans="2:4" x14ac:dyDescent="0.2">
      <c r="B555" s="1"/>
      <c r="C555" s="1"/>
      <c r="D555" s="47"/>
    </row>
    <row r="556" spans="2:4" x14ac:dyDescent="0.2">
      <c r="B556" s="1"/>
      <c r="C556" s="1"/>
      <c r="D556" s="47"/>
    </row>
    <row r="557" spans="2:4" x14ac:dyDescent="0.2">
      <c r="B557" s="1"/>
      <c r="C557" s="1"/>
      <c r="D557" s="47"/>
    </row>
    <row r="558" spans="2:4" x14ac:dyDescent="0.2">
      <c r="B558" s="1"/>
      <c r="C558" s="1"/>
      <c r="D558" s="47"/>
    </row>
    <row r="559" spans="2:4" x14ac:dyDescent="0.2">
      <c r="B559" s="1"/>
      <c r="C559" s="1"/>
      <c r="D559" s="47"/>
    </row>
    <row r="560" spans="2:4" x14ac:dyDescent="0.2">
      <c r="B560" s="1"/>
      <c r="C560" s="1"/>
      <c r="D560" s="47"/>
    </row>
    <row r="561" spans="2:4" x14ac:dyDescent="0.2">
      <c r="B561" s="1"/>
      <c r="C561" s="1"/>
      <c r="D561" s="47"/>
    </row>
    <row r="562" spans="2:4" x14ac:dyDescent="0.2">
      <c r="B562" s="1"/>
      <c r="C562" s="1"/>
      <c r="D562" s="47"/>
    </row>
    <row r="563" spans="2:4" x14ac:dyDescent="0.2">
      <c r="B563" s="1"/>
      <c r="C563" s="1"/>
      <c r="D563" s="47"/>
    </row>
    <row r="564" spans="2:4" x14ac:dyDescent="0.2">
      <c r="B564" s="1"/>
      <c r="C564" s="1"/>
      <c r="D564" s="47"/>
    </row>
    <row r="565" spans="2:4" x14ac:dyDescent="0.2">
      <c r="B565" s="1"/>
      <c r="C565" s="1"/>
      <c r="D565" s="47"/>
    </row>
    <row r="566" spans="2:4" x14ac:dyDescent="0.2">
      <c r="B566" s="1"/>
      <c r="C566" s="1"/>
      <c r="D566" s="47"/>
    </row>
    <row r="567" spans="2:4" x14ac:dyDescent="0.2">
      <c r="B567" s="1"/>
      <c r="C567" s="1"/>
      <c r="D567" s="47"/>
    </row>
    <row r="568" spans="2:4" x14ac:dyDescent="0.2">
      <c r="B568" s="1"/>
      <c r="C568" s="1"/>
      <c r="D568" s="47"/>
    </row>
    <row r="569" spans="2:4" x14ac:dyDescent="0.2">
      <c r="B569" s="1"/>
      <c r="C569" s="1"/>
      <c r="D569" s="47"/>
    </row>
    <row r="570" spans="2:4" x14ac:dyDescent="0.2">
      <c r="B570" s="1"/>
      <c r="C570" s="1"/>
      <c r="D570" s="47"/>
    </row>
    <row r="571" spans="2:4" x14ac:dyDescent="0.2">
      <c r="B571" s="1"/>
      <c r="C571" s="1"/>
      <c r="D571" s="47"/>
    </row>
    <row r="572" spans="2:4" x14ac:dyDescent="0.2">
      <c r="B572" s="1"/>
      <c r="C572" s="1"/>
      <c r="D572" s="47"/>
    </row>
    <row r="573" spans="2:4" x14ac:dyDescent="0.2">
      <c r="B573" s="1"/>
      <c r="C573" s="1"/>
      <c r="D573" s="47"/>
    </row>
    <row r="574" spans="2:4" x14ac:dyDescent="0.2">
      <c r="B574" s="1"/>
      <c r="C574" s="1"/>
      <c r="D574" s="47"/>
    </row>
    <row r="575" spans="2:4" x14ac:dyDescent="0.2">
      <c r="B575" s="1"/>
      <c r="C575" s="1"/>
      <c r="D575" s="47"/>
    </row>
    <row r="576" spans="2:4" x14ac:dyDescent="0.2">
      <c r="B576" s="1"/>
      <c r="C576" s="1"/>
      <c r="D576" s="47"/>
    </row>
    <row r="577" spans="2:4" x14ac:dyDescent="0.2">
      <c r="B577" s="1"/>
      <c r="C577" s="1"/>
      <c r="D577" s="47"/>
    </row>
    <row r="578" spans="2:4" x14ac:dyDescent="0.2">
      <c r="B578" s="1"/>
      <c r="C578" s="1"/>
      <c r="D578" s="47"/>
    </row>
    <row r="579" spans="2:4" x14ac:dyDescent="0.2">
      <c r="B579" s="1"/>
      <c r="C579" s="1"/>
      <c r="D579" s="47"/>
    </row>
    <row r="580" spans="2:4" x14ac:dyDescent="0.2">
      <c r="B580" s="1"/>
      <c r="C580" s="1"/>
      <c r="D580" s="47"/>
    </row>
    <row r="581" spans="2:4" x14ac:dyDescent="0.2">
      <c r="B581" s="1"/>
      <c r="C581" s="1"/>
      <c r="D581" s="47"/>
    </row>
    <row r="582" spans="2:4" x14ac:dyDescent="0.2">
      <c r="B582" s="1"/>
      <c r="C582" s="1"/>
      <c r="D582" s="47"/>
    </row>
    <row r="583" spans="2:4" x14ac:dyDescent="0.2">
      <c r="B583" s="1"/>
      <c r="C583" s="1"/>
      <c r="D583" s="47"/>
    </row>
    <row r="584" spans="2:4" x14ac:dyDescent="0.2">
      <c r="B584" s="1"/>
      <c r="C584" s="1"/>
      <c r="D584" s="47"/>
    </row>
    <row r="585" spans="2:4" x14ac:dyDescent="0.2">
      <c r="B585" s="1"/>
      <c r="C585" s="1"/>
      <c r="D585" s="47"/>
    </row>
    <row r="586" spans="2:4" x14ac:dyDescent="0.2">
      <c r="B586" s="1"/>
      <c r="C586" s="1"/>
      <c r="D586" s="47"/>
    </row>
    <row r="587" spans="2:4" x14ac:dyDescent="0.2">
      <c r="B587" s="1"/>
      <c r="C587" s="1"/>
      <c r="D587" s="47"/>
    </row>
    <row r="588" spans="2:4" x14ac:dyDescent="0.2">
      <c r="B588" s="1"/>
      <c r="C588" s="1"/>
      <c r="D588" s="47"/>
    </row>
    <row r="589" spans="2:4" x14ac:dyDescent="0.2">
      <c r="B589" s="1"/>
      <c r="C589" s="1"/>
      <c r="D589" s="47"/>
    </row>
    <row r="590" spans="2:4" x14ac:dyDescent="0.2">
      <c r="B590" s="1"/>
      <c r="C590" s="1"/>
      <c r="D590" s="47"/>
    </row>
    <row r="591" spans="2:4" x14ac:dyDescent="0.2">
      <c r="B591" s="1"/>
      <c r="C591" s="1"/>
      <c r="D591" s="47"/>
    </row>
    <row r="592" spans="2:4" x14ac:dyDescent="0.2">
      <c r="B592" s="1"/>
      <c r="C592" s="1"/>
      <c r="D592" s="47"/>
    </row>
  </sheetData>
  <mergeCells count="1">
    <mergeCell ref="B1:G1"/>
  </mergeCells>
  <phoneticPr fontId="14" type="noConversion"/>
  <printOptions gridLines="1"/>
  <pageMargins left="0" right="0" top="0.23622047244094491" bottom="0" header="0.35433070866141736" footer="0.23622047244094491"/>
  <pageSetup paperSize="9" scale="9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1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1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пояснительная дох, расх</vt:lpstr>
      <vt:lpstr>Лист4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Admin</cp:lastModifiedBy>
  <cp:lastPrinted>2022-01-18T08:33:26Z</cp:lastPrinted>
  <dcterms:created xsi:type="dcterms:W3CDTF">1996-10-08T23:32:33Z</dcterms:created>
  <dcterms:modified xsi:type="dcterms:W3CDTF">2022-01-18T08:34:58Z</dcterms:modified>
</cp:coreProperties>
</file>