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25" windowWidth="9720" windowHeight="7215" activeTab="0"/>
  </bookViews>
  <sheets>
    <sheet name="6 месяцев" sheetId="1" r:id="rId1"/>
  </sheets>
  <definedNames>
    <definedName name="_xlnm.Print_Titles" localSheetId="0">'6 месяцев'!$10:$10</definedName>
    <definedName name="_xlnm.Print_Area" localSheetId="0">'6 месяцев'!$A$1:$K$22</definedName>
  </definedNames>
  <calcPr fullCalcOnLoad="1"/>
</workbook>
</file>

<file path=xl/sharedStrings.xml><?xml version="1.0" encoding="utf-8"?>
<sst xmlns="http://schemas.openxmlformats.org/spreadsheetml/2006/main" count="40" uniqueCount="40">
  <si>
    <t>Наименование показателей</t>
  </si>
  <si>
    <t>НАЛОГИ НА СОВОКУПНЫЙ ДОХОД</t>
  </si>
  <si>
    <t>НАЛОГИ НА ИМУЩЕСТВО</t>
  </si>
  <si>
    <t>План 1 полугодия 2006 года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</si>
  <si>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</si>
  <si>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</si>
  <si>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ВСЕГО ДОХОДОВ</t>
  </si>
  <si>
    <t>ДОХОДЫ ОТ ОКАЗАНИЯ ПЛАТНЫХ УСЛУГ И КОМПЕНСАЦИИ ЗАТРАТ ГОСУДАРСТВА</t>
  </si>
  <si>
    <t>Процент исполне-ния к уточнен-ному плану года</t>
  </si>
  <si>
    <t>1 квартал</t>
  </si>
  <si>
    <t>2 квартал</t>
  </si>
  <si>
    <t>ДОХОДЫ</t>
  </si>
  <si>
    <t>НАЛОГИ НА ПРИБЫЛЬ, ДОХОДЫ</t>
  </si>
  <si>
    <t>Финансирование за 2006 год</t>
  </si>
  <si>
    <t>ГОСУДАРСТВЕННАЯ ПОШЛИНА</t>
  </si>
  <si>
    <t>000 1 00 00000 00 0000 000</t>
  </si>
  <si>
    <t>000 1 01 00000 00 0000 000</t>
  </si>
  <si>
    <t>000 1 05 00000 00 0000 000</t>
  </si>
  <si>
    <t>000 1 06 00000 00 0000 000</t>
  </si>
  <si>
    <t>000 1 08 00000 00 0000 000</t>
  </si>
  <si>
    <t>000 1 11 00000 00 0000 000</t>
  </si>
  <si>
    <t>000 1 13 00000 00 0000 000</t>
  </si>
  <si>
    <t>000 2 00 00000 00 0000 000</t>
  </si>
  <si>
    <t>000 2 02 00000 00 0000 000</t>
  </si>
  <si>
    <t>Приложение 2</t>
  </si>
  <si>
    <t xml:space="preserve">Показатели </t>
  </si>
  <si>
    <t>по кодам классификации доходов бюджетов</t>
  </si>
  <si>
    <t>Код доходов</t>
  </si>
  <si>
    <t>БЕЗВОЗМЕЗДНЫЕ ПОСТУПЛЕНИЯ ОТ ДРУГИХ БЮДЖЕТОВ БЮДЖЕТНОЙ СИСТЕМЫ РОССИЙСКОЙ ФЕДЕРАЦИИ</t>
  </si>
  <si>
    <t>Григорьевского сельского поселения</t>
  </si>
  <si>
    <t xml:space="preserve">к постановлению администрации 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</si>
  <si>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</si>
  <si>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</si>
  <si>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</si>
  <si>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</si>
  <si>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Бюджет                     2021 года</t>
  </si>
  <si>
    <t>Уточненный бюджет                   2021 года</t>
  </si>
  <si>
    <t>от 16 06 2021 г. № 21</t>
  </si>
  <si>
    <t>доходов бюджета Григорьевского сельского поселения за 6 месяцев 2021 года</t>
  </si>
  <si>
    <t>Кассовое исполнение              за 6 месяцев 2021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</si>
</sst>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00000"/>
    <numFmt numFmtId="188" formatCode="0000"/>
    <numFmt numFmtId="189" formatCode="#,##0.0"/>
  </numFmts>
  <fonts count="49">
    <font>
      <sz val="10"/>
      <name val="Arial"/>
      <family val="0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sz val="14"/>
      <name val="Arial"/>
      <family val="0"/>
    </font>
    <font>
      <sz val="14"/>
      <name val="Times New Roman"/>
      <family val="1"/>
    </font>
    <font>
      <b/>
      <sz val="14"/>
      <name val="Arial"/>
      <family val="0"/>
    </font>
    <font>
      <b/>
      <sz val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Times New Roman CYR"/>
      <family val="1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7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4" fontId="7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4" fontId="8" fillId="0" borderId="1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186" fontId="8" fillId="0" borderId="10" xfId="0" applyNumberFormat="1" applyFont="1" applyFill="1" applyBorder="1" applyAlignment="1">
      <alignment wrapText="1"/>
    </xf>
    <xf numFmtId="186" fontId="7" fillId="0" borderId="10" xfId="0" applyNumberFormat="1" applyFont="1" applyFill="1" applyBorder="1" applyAlignment="1">
      <alignment wrapText="1"/>
    </xf>
    <xf numFmtId="186" fontId="3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Alignment="1">
      <alignment horizontal="center"/>
    </xf>
    <xf numFmtId="4" fontId="10" fillId="0" borderId="0" xfId="0" applyNumberFormat="1" applyFont="1" applyFill="1" applyBorder="1" applyAlignment="1">
      <alignment vertical="top" wrapText="1"/>
    </xf>
    <xf numFmtId="186" fontId="0" fillId="0" borderId="0" xfId="0" applyNumberFormat="1" applyFont="1" applyFill="1" applyAlignment="1">
      <alignment/>
    </xf>
    <xf numFmtId="0" fontId="13" fillId="0" borderId="0" xfId="0" applyFont="1" applyFill="1" applyAlignment="1">
      <alignment vertical="top"/>
    </xf>
    <xf numFmtId="0" fontId="13" fillId="0" borderId="0" xfId="0" applyFont="1" applyFill="1" applyAlignment="1">
      <alignment horizontal="right" vertical="top"/>
    </xf>
    <xf numFmtId="1" fontId="11" fillId="0" borderId="10" xfId="0" applyNumberFormat="1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49" fontId="11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4" fontId="14" fillId="0" borderId="0" xfId="0" applyNumberFormat="1" applyFont="1" applyFill="1" applyBorder="1" applyAlignment="1">
      <alignment vertical="top" wrapText="1"/>
    </xf>
    <xf numFmtId="1" fontId="6" fillId="33" borderId="10" xfId="0" applyNumberFormat="1" applyFont="1" applyFill="1" applyBorder="1" applyAlignment="1">
      <alignment horizontal="center" vertical="top" wrapText="1"/>
    </xf>
    <xf numFmtId="4" fontId="8" fillId="33" borderId="10" xfId="0" applyNumberFormat="1" applyFont="1" applyFill="1" applyBorder="1" applyAlignment="1">
      <alignment wrapText="1"/>
    </xf>
    <xf numFmtId="186" fontId="8" fillId="33" borderId="10" xfId="0" applyNumberFormat="1" applyFont="1" applyFill="1" applyBorder="1" applyAlignment="1">
      <alignment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13" fillId="0" borderId="0" xfId="0" applyFont="1" applyFill="1" applyAlignment="1">
      <alignment horizontal="right" vertical="top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8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0" xfId="0" applyFont="1" applyFill="1" applyAlignment="1">
      <alignment horizontal="left"/>
    </xf>
    <xf numFmtId="0" fontId="7" fillId="0" borderId="10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/>
    </xf>
    <xf numFmtId="0" fontId="8" fillId="33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5"/>
  <sheetViews>
    <sheetView tabSelected="1" view="pageBreakPreview" zoomScale="85" zoomScaleNormal="90" zoomScaleSheetLayoutView="85" zoomScalePageLayoutView="0" workbookViewId="0" topLeftCell="A1">
      <selection activeCell="J22" sqref="J22"/>
    </sheetView>
  </sheetViews>
  <sheetFormatPr defaultColWidth="9.140625" defaultRowHeight="12.75"/>
  <cols>
    <col min="1" max="1" width="10.421875" style="3" customWidth="1"/>
    <col min="2" max="2" width="47.140625" style="3" customWidth="1"/>
    <col min="3" max="3" width="27.7109375" style="24" customWidth="1"/>
    <col min="4" max="4" width="16.8515625" style="1" customWidth="1"/>
    <col min="5" max="5" width="17.7109375" style="1" hidden="1" customWidth="1"/>
    <col min="6" max="6" width="17.8515625" style="1" hidden="1" customWidth="1"/>
    <col min="7" max="7" width="0.13671875" style="1" hidden="1" customWidth="1"/>
    <col min="8" max="8" width="16.7109375" style="1" customWidth="1"/>
    <col min="9" max="9" width="19.7109375" style="1" hidden="1" customWidth="1"/>
    <col min="10" max="10" width="17.57421875" style="1" customWidth="1"/>
    <col min="11" max="11" width="10.8515625" style="12" customWidth="1"/>
    <col min="12" max="12" width="17.7109375" style="16" hidden="1" customWidth="1"/>
    <col min="13" max="16384" width="9.140625" style="1" customWidth="1"/>
  </cols>
  <sheetData>
    <row r="1" spans="1:12" s="2" customFormat="1" ht="25.5" customHeight="1">
      <c r="A1" s="20"/>
      <c r="B1" s="35"/>
      <c r="C1" s="35"/>
      <c r="D1" s="34" t="s">
        <v>24</v>
      </c>
      <c r="E1" s="34"/>
      <c r="F1" s="34"/>
      <c r="G1" s="34"/>
      <c r="H1" s="34"/>
      <c r="I1" s="34"/>
      <c r="J1" s="34"/>
      <c r="K1" s="34"/>
      <c r="L1" s="15"/>
    </row>
    <row r="2" spans="1:12" s="2" customFormat="1" ht="21.75" customHeight="1">
      <c r="A2" s="20"/>
      <c r="B2" s="21"/>
      <c r="C2" s="23"/>
      <c r="D2" s="34" t="s">
        <v>30</v>
      </c>
      <c r="E2" s="34"/>
      <c r="F2" s="34"/>
      <c r="G2" s="34"/>
      <c r="H2" s="34"/>
      <c r="I2" s="34"/>
      <c r="J2" s="34"/>
      <c r="K2" s="34"/>
      <c r="L2" s="15"/>
    </row>
    <row r="3" spans="1:12" s="2" customFormat="1" ht="23.25" customHeight="1">
      <c r="A3" s="20"/>
      <c r="B3" s="21"/>
      <c r="C3" s="23"/>
      <c r="D3" s="34" t="s">
        <v>29</v>
      </c>
      <c r="E3" s="34"/>
      <c r="F3" s="34"/>
      <c r="G3" s="34"/>
      <c r="H3" s="34"/>
      <c r="I3" s="34"/>
      <c r="J3" s="34"/>
      <c r="K3" s="34"/>
      <c r="L3" s="15"/>
    </row>
    <row r="4" spans="1:12" s="2" customFormat="1" ht="23.25" customHeight="1">
      <c r="A4" s="20"/>
      <c r="B4" s="21"/>
      <c r="C4" s="23"/>
      <c r="D4" s="40" t="s">
        <v>37</v>
      </c>
      <c r="E4" s="40"/>
      <c r="F4" s="40"/>
      <c r="G4" s="40"/>
      <c r="H4" s="40"/>
      <c r="I4" s="40"/>
      <c r="J4" s="40"/>
      <c r="K4" s="34"/>
      <c r="L4" s="15"/>
    </row>
    <row r="5" spans="1:12" s="2" customFormat="1" ht="23.25" customHeight="1">
      <c r="A5" s="20"/>
      <c r="B5" s="21"/>
      <c r="C5" s="23"/>
      <c r="D5" s="40"/>
      <c r="E5" s="40"/>
      <c r="F5" s="40"/>
      <c r="G5" s="40"/>
      <c r="H5" s="40"/>
      <c r="I5" s="40"/>
      <c r="J5" s="40"/>
      <c r="K5" s="34"/>
      <c r="L5" s="15"/>
    </row>
    <row r="6" spans="1:45" s="2" customFormat="1" ht="19.5" customHeight="1">
      <c r="A6" s="36" t="s">
        <v>25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</row>
    <row r="7" spans="1:45" s="2" customFormat="1" ht="19.5" customHeight="1">
      <c r="A7" s="37" t="s">
        <v>38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</row>
    <row r="8" spans="1:45" s="2" customFormat="1" ht="19.5" customHeight="1">
      <c r="A8" s="37" t="s">
        <v>26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</row>
    <row r="9" spans="1:11" ht="117" customHeight="1">
      <c r="A9" s="41" t="s">
        <v>0</v>
      </c>
      <c r="B9" s="41"/>
      <c r="C9" s="9" t="s">
        <v>27</v>
      </c>
      <c r="D9" s="7" t="s">
        <v>35</v>
      </c>
      <c r="E9" s="8" t="s">
        <v>9</v>
      </c>
      <c r="F9" s="8" t="s">
        <v>10</v>
      </c>
      <c r="G9" s="7" t="s">
        <v>3</v>
      </c>
      <c r="H9" s="7" t="s">
        <v>36</v>
      </c>
      <c r="I9" s="7" t="s">
        <v>13</v>
      </c>
      <c r="J9" s="9" t="s">
        <v>39</v>
      </c>
      <c r="K9" s="13" t="s">
        <v>8</v>
      </c>
    </row>
    <row r="10" spans="1:11" ht="16.5" customHeight="1">
      <c r="A10" s="44">
        <v>1</v>
      </c>
      <c r="B10" s="44"/>
      <c r="C10" s="25">
        <v>2</v>
      </c>
      <c r="D10" s="8">
        <v>3</v>
      </c>
      <c r="E10" s="8">
        <v>4</v>
      </c>
      <c r="F10" s="8">
        <v>5</v>
      </c>
      <c r="G10" s="8">
        <v>4</v>
      </c>
      <c r="H10" s="8">
        <v>4</v>
      </c>
      <c r="I10" s="8"/>
      <c r="J10" s="8">
        <v>5</v>
      </c>
      <c r="K10" s="8">
        <v>6</v>
      </c>
    </row>
    <row r="11" spans="1:12" s="5" customFormat="1" ht="18" customHeight="1">
      <c r="A11" s="38" t="s">
        <v>11</v>
      </c>
      <c r="B11" s="38"/>
      <c r="C11" s="22" t="s">
        <v>15</v>
      </c>
      <c r="D11" s="6">
        <f>D12+D13+D14+D15+D16+D17+D18+D19</f>
        <v>2776500</v>
      </c>
      <c r="E11" s="6">
        <f aca="true" t="shared" si="0" ref="E11:J11">E12+E13+E14+E15+E16+E17+E18+E19</f>
        <v>0</v>
      </c>
      <c r="F11" s="6">
        <f t="shared" si="0"/>
        <v>0</v>
      </c>
      <c r="G11" s="6">
        <f t="shared" si="0"/>
        <v>0</v>
      </c>
      <c r="H11" s="6">
        <f t="shared" si="0"/>
        <v>2776500</v>
      </c>
      <c r="I11" s="6">
        <f t="shared" si="0"/>
        <v>0</v>
      </c>
      <c r="J11" s="6">
        <f t="shared" si="0"/>
        <v>1658213.07</v>
      </c>
      <c r="K11" s="10">
        <f>J11/H11%</f>
        <v>59.7231431658563</v>
      </c>
      <c r="L11" s="18">
        <f aca="true" t="shared" si="1" ref="L11:L21">J11-H11</f>
        <v>-1118286.93</v>
      </c>
    </row>
    <row r="12" spans="1:12" s="5" customFormat="1" ht="16.5" customHeight="1">
      <c r="A12" s="39" t="s">
        <v>12</v>
      </c>
      <c r="B12" s="39"/>
      <c r="C12" s="22" t="s">
        <v>16</v>
      </c>
      <c r="D12" s="4">
        <v>330000</v>
      </c>
      <c r="E12" s="4"/>
      <c r="F12" s="4"/>
      <c r="G12" s="4"/>
      <c r="H12" s="4">
        <v>330000</v>
      </c>
      <c r="I12" s="4"/>
      <c r="J12" s="4">
        <f>283708.38+470.54+74.66+1293.44+2500.34+18.57</f>
        <v>288065.93</v>
      </c>
      <c r="K12" s="11">
        <f>J12/H12%</f>
        <v>87.29270606060606</v>
      </c>
      <c r="L12" s="18">
        <f t="shared" si="1"/>
        <v>-41934.07000000001</v>
      </c>
    </row>
    <row r="13" spans="1:12" s="5" customFormat="1" ht="16.5" customHeight="1">
      <c r="A13" s="39" t="s">
        <v>1</v>
      </c>
      <c r="B13" s="39"/>
      <c r="C13" s="26" t="s">
        <v>17</v>
      </c>
      <c r="D13" s="4">
        <v>7000</v>
      </c>
      <c r="E13" s="4"/>
      <c r="F13" s="4"/>
      <c r="G13" s="4"/>
      <c r="H13" s="4">
        <v>7000</v>
      </c>
      <c r="I13" s="4"/>
      <c r="J13" s="4">
        <v>3250.2</v>
      </c>
      <c r="K13" s="11">
        <f aca="true" t="shared" si="2" ref="K13:K18">J13/H13%</f>
        <v>46.43142857142857</v>
      </c>
      <c r="L13" s="18">
        <f t="shared" si="1"/>
        <v>-3749.8</v>
      </c>
    </row>
    <row r="14" spans="1:12" s="5" customFormat="1" ht="16.5" customHeight="1">
      <c r="A14" s="39" t="s">
        <v>2</v>
      </c>
      <c r="B14" s="39"/>
      <c r="C14" s="26" t="s">
        <v>18</v>
      </c>
      <c r="D14" s="4">
        <f>165000+2213000</f>
        <v>2378000</v>
      </c>
      <c r="E14" s="4"/>
      <c r="F14" s="4"/>
      <c r="G14" s="4"/>
      <c r="H14" s="4">
        <f>165000+1800000+413000</f>
        <v>2378000</v>
      </c>
      <c r="I14" s="4"/>
      <c r="J14" s="4">
        <f>27967.81+3084.58+1233612.67+46708.09+46589.08+1873.49</f>
        <v>1359835.72</v>
      </c>
      <c r="K14" s="11">
        <f t="shared" si="2"/>
        <v>57.18400841042893</v>
      </c>
      <c r="L14" s="18">
        <f t="shared" si="1"/>
        <v>-1018164.28</v>
      </c>
    </row>
    <row r="15" spans="1:12" s="5" customFormat="1" ht="16.5" customHeight="1">
      <c r="A15" s="39" t="s">
        <v>14</v>
      </c>
      <c r="B15" s="39"/>
      <c r="C15" s="26" t="s">
        <v>19</v>
      </c>
      <c r="D15" s="4">
        <v>5000</v>
      </c>
      <c r="E15" s="4"/>
      <c r="F15" s="4"/>
      <c r="G15" s="4"/>
      <c r="H15" s="4">
        <v>5000</v>
      </c>
      <c r="I15" s="4"/>
      <c r="J15" s="4">
        <v>1200</v>
      </c>
      <c r="K15" s="11">
        <f t="shared" si="2"/>
        <v>24</v>
      </c>
      <c r="L15" s="18">
        <f t="shared" si="1"/>
        <v>-3800</v>
      </c>
    </row>
    <row r="16" spans="1:12" s="5" customFormat="1" ht="51" customHeight="1">
      <c r="A16" s="39" t="s">
        <v>4</v>
      </c>
      <c r="B16" s="39"/>
      <c r="C16" s="26" t="s">
        <v>20</v>
      </c>
      <c r="D16" s="4">
        <v>9000</v>
      </c>
      <c r="E16" s="4"/>
      <c r="F16" s="4"/>
      <c r="G16" s="4"/>
      <c r="H16" s="4">
        <v>9000</v>
      </c>
      <c r="I16" s="4"/>
      <c r="J16" s="4">
        <v>4361.22</v>
      </c>
      <c r="K16" s="11">
        <f t="shared" si="2"/>
        <v>48.458000000000006</v>
      </c>
      <c r="L16" s="18">
        <f t="shared" si="1"/>
        <v>-4638.78</v>
      </c>
    </row>
    <row r="17" spans="1:12" s="5" customFormat="1" ht="34.5" customHeight="1">
      <c r="A17" s="39" t="s">
        <v>7</v>
      </c>
      <c r="B17" s="39"/>
      <c r="C17" s="26" t="s">
        <v>21</v>
      </c>
      <c r="D17" s="4">
        <v>46500</v>
      </c>
      <c r="E17" s="4"/>
      <c r="F17" s="4"/>
      <c r="G17" s="4"/>
      <c r="H17" s="4">
        <v>46500</v>
      </c>
      <c r="I17" s="4"/>
      <c r="J17" s="4">
        <v>0</v>
      </c>
      <c r="K17" s="11">
        <f t="shared" si="2"/>
        <v>0</v>
      </c>
      <c r="L17" s="18">
        <f t="shared" si="1"/>
        <v>-46500</v>
      </c>
    </row>
    <row r="18" spans="1:12" s="5" customFormat="1" ht="19.5" customHeight="1">
      <c r="A18" s="39" t="s">
        <v>31</v>
      </c>
      <c r="B18" s="39"/>
      <c r="C18" s="26" t="s">
        <v>32</v>
      </c>
      <c r="D18" s="4">
        <v>1000</v>
      </c>
      <c r="E18" s="4"/>
      <c r="F18" s="4"/>
      <c r="G18" s="4"/>
      <c r="H18" s="4">
        <v>1000</v>
      </c>
      <c r="I18" s="4"/>
      <c r="J18" s="4">
        <v>1500</v>
      </c>
      <c r="K18" s="11">
        <f t="shared" si="2"/>
        <v>150</v>
      </c>
      <c r="L18" s="18">
        <f t="shared" si="1"/>
        <v>500</v>
      </c>
    </row>
    <row r="19" spans="1:12" s="5" customFormat="1" ht="19.5" customHeight="1">
      <c r="A19" s="39" t="s">
        <v>33</v>
      </c>
      <c r="B19" s="39"/>
      <c r="C19" s="26" t="s">
        <v>34</v>
      </c>
      <c r="D19" s="4">
        <v>0</v>
      </c>
      <c r="E19" s="4"/>
      <c r="F19" s="4"/>
      <c r="G19" s="4"/>
      <c r="H19" s="4">
        <v>0</v>
      </c>
      <c r="I19" s="4"/>
      <c r="J19" s="4">
        <v>0</v>
      </c>
      <c r="K19" s="11">
        <v>0</v>
      </c>
      <c r="L19" s="18">
        <f>J19-H19</f>
        <v>0</v>
      </c>
    </row>
    <row r="20" spans="1:12" s="14" customFormat="1" ht="18.75" customHeight="1">
      <c r="A20" s="38" t="s">
        <v>5</v>
      </c>
      <c r="B20" s="38"/>
      <c r="C20" s="27" t="s">
        <v>22</v>
      </c>
      <c r="D20" s="6">
        <f>D21</f>
        <v>3929460</v>
      </c>
      <c r="E20" s="6">
        <f aca="true" t="shared" si="3" ref="E20:J20">E21</f>
        <v>0</v>
      </c>
      <c r="F20" s="6">
        <f t="shared" si="3"/>
        <v>0</v>
      </c>
      <c r="G20" s="6">
        <f t="shared" si="3"/>
        <v>0</v>
      </c>
      <c r="H20" s="6">
        <f t="shared" si="3"/>
        <v>3947310</v>
      </c>
      <c r="I20" s="6">
        <f t="shared" si="3"/>
        <v>0</v>
      </c>
      <c r="J20" s="6">
        <f t="shared" si="3"/>
        <v>2536442.26</v>
      </c>
      <c r="K20" s="10">
        <f>J20/H20%</f>
        <v>64.25748826415963</v>
      </c>
      <c r="L20" s="28">
        <f t="shared" si="1"/>
        <v>-1410867.7400000002</v>
      </c>
    </row>
    <row r="21" spans="1:12" s="5" customFormat="1" ht="51" customHeight="1">
      <c r="A21" s="39" t="s">
        <v>28</v>
      </c>
      <c r="B21" s="39"/>
      <c r="C21" s="26" t="s">
        <v>23</v>
      </c>
      <c r="D21" s="4">
        <v>3929460</v>
      </c>
      <c r="E21" s="4"/>
      <c r="F21" s="4"/>
      <c r="G21" s="4"/>
      <c r="H21" s="4">
        <v>3947310</v>
      </c>
      <c r="I21" s="4"/>
      <c r="J21" s="4">
        <v>2536442.26</v>
      </c>
      <c r="K21" s="11">
        <f>J21/H21%</f>
        <v>64.25748826415963</v>
      </c>
      <c r="L21" s="18">
        <f t="shared" si="1"/>
        <v>-1410867.7400000002</v>
      </c>
    </row>
    <row r="22" spans="1:12" s="14" customFormat="1" ht="18.75" customHeight="1">
      <c r="A22" s="43" t="s">
        <v>6</v>
      </c>
      <c r="B22" s="43"/>
      <c r="C22" s="29"/>
      <c r="D22" s="30">
        <f>D11+D20</f>
        <v>6705960</v>
      </c>
      <c r="E22" s="30">
        <f>E11+E20</f>
        <v>0</v>
      </c>
      <c r="F22" s="30">
        <f>F11+F20</f>
        <v>0</v>
      </c>
      <c r="G22" s="30">
        <f>G11+G20</f>
        <v>0</v>
      </c>
      <c r="H22" s="30">
        <f>H11+H20</f>
        <v>6723810</v>
      </c>
      <c r="I22" s="30">
        <f>J22</f>
        <v>4194655.33</v>
      </c>
      <c r="J22" s="30">
        <f>J11+J20</f>
        <v>4194655.33</v>
      </c>
      <c r="K22" s="31">
        <f>J22/H22%</f>
        <v>62.38509609878923</v>
      </c>
      <c r="L22" s="18">
        <f>J22-H22</f>
        <v>-2529154.67</v>
      </c>
    </row>
    <row r="25" spans="4:11" ht="18">
      <c r="D25" s="42"/>
      <c r="E25" s="42"/>
      <c r="F25" s="42"/>
      <c r="G25" s="42"/>
      <c r="H25" s="42"/>
      <c r="I25" s="17"/>
      <c r="K25" s="19"/>
    </row>
  </sheetData>
  <sheetProtection/>
  <mergeCells count="21">
    <mergeCell ref="A10:B10"/>
    <mergeCell ref="A19:B19"/>
    <mergeCell ref="A18:B18"/>
    <mergeCell ref="A16:B16"/>
    <mergeCell ref="A20:B20"/>
    <mergeCell ref="D25:H25"/>
    <mergeCell ref="A22:B22"/>
    <mergeCell ref="A13:B13"/>
    <mergeCell ref="A12:B12"/>
    <mergeCell ref="A14:B14"/>
    <mergeCell ref="A21:B21"/>
    <mergeCell ref="B1:C1"/>
    <mergeCell ref="A6:K6"/>
    <mergeCell ref="A7:K7"/>
    <mergeCell ref="A11:B11"/>
    <mergeCell ref="A17:B17"/>
    <mergeCell ref="D4:J4"/>
    <mergeCell ref="A15:B15"/>
    <mergeCell ref="A9:B9"/>
    <mergeCell ref="A8:K8"/>
    <mergeCell ref="D5:J5"/>
  </mergeCells>
  <printOptions/>
  <pageMargins left="0.45" right="0.17" top="0.31" bottom="0.25" header="0.1968503937007874" footer="0.15748031496062992"/>
  <pageSetup fitToHeight="1" fitToWidth="1" horizontalDpi="600" verticalDpi="600" orientation="landscape" paperSize="9" scale="92" r:id="rId1"/>
  <colBreaks count="1" manualBreakCount="1">
    <brk id="11" max="11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Дашковская Марина Александровна</cp:lastModifiedBy>
  <cp:lastPrinted>2011-10-28T02:21:39Z</cp:lastPrinted>
  <dcterms:created xsi:type="dcterms:W3CDTF">1996-10-08T23:32:33Z</dcterms:created>
  <dcterms:modified xsi:type="dcterms:W3CDTF">2021-07-15T04:31:48Z</dcterms:modified>
  <cp:category/>
  <cp:version/>
  <cp:contentType/>
  <cp:contentStatus/>
</cp:coreProperties>
</file>