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48" windowWidth="12120" windowHeight="8448" activeTab="0"/>
  </bookViews>
  <sheets>
    <sheet name="6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'6 месяцев'!$10:$10</definedName>
    <definedName name="_xlnm.Print_Area" localSheetId="0">'6 месяцев'!$A$1:$K$69</definedName>
  </definedNames>
  <calcPr fullCalcOnLoad="1" fullPrecision="0"/>
</workbook>
</file>

<file path=xl/sharedStrings.xml><?xml version="1.0" encoding="utf-8"?>
<sst xmlns="http://schemas.openxmlformats.org/spreadsheetml/2006/main" count="233" uniqueCount="99">
  <si>
    <t>Целевая статья</t>
  </si>
  <si>
    <t>Наименование</t>
  </si>
  <si>
    <t>План года</t>
  </si>
  <si>
    <t>Кассовый расход</t>
  </si>
  <si>
    <t>План периода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</si>
  <si>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</si>
  <si>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</si>
  <si>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</si>
  <si>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</si>
  <si>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</si>
  <si>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</si>
  <si>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</si>
  <si>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</si>
  <si>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</si>
  <si>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</si>
  <si>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</si>
  <si>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</si>
  <si>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</si>
  <si>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</si>
  <si>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</si>
  <si>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</si>
  <si>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</si>
  <si>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</si>
  <si>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Про-цент испол-нения к уточ-ненно-му плану года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</si>
  <si>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</si>
  <si>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</si>
  <si>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</si>
  <si>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</si>
  <si>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</si>
  <si>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</si>
  <si>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</si>
  <si>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</si>
  <si>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Приложение 4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</si>
  <si>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</si>
  <si>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</si>
  <si>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</si>
  <si>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</si>
  <si>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</si>
  <si>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</si>
  <si>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</si>
  <si>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</si>
  <si>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</si>
  <si>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</si>
  <si>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</si>
  <si>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</si>
  <si>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</si>
  <si>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</si>
  <si>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</si>
  <si>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</si>
  <si>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</si>
  <si>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</si>
  <si>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</si>
  <si>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</si>
  <si>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</si>
  <si>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</si>
  <si>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</si>
  <si>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</si>
  <si>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</si>
  <si>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9999915010</t>
  </si>
  <si>
    <t>9999900000</t>
  </si>
  <si>
    <t>0900000000</t>
  </si>
  <si>
    <t>0800000000</t>
  </si>
  <si>
    <t>110</t>
  </si>
  <si>
    <t>Расходы на выплаты персоналу казенных учреждений</t>
  </si>
  <si>
    <t>9999915060</t>
  </si>
  <si>
    <t>Иные межбюджетные трансферты</t>
  </si>
  <si>
    <t>1403</t>
  </si>
  <si>
    <t>9999915070</t>
  </si>
  <si>
    <t>540</t>
  </si>
  <si>
    <t>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</si>
  <si>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</si>
  <si>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</si>
  <si>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1400</t>
  </si>
  <si>
    <t>Межбюджетные трансферты общего характера бюджетам бюджетной системы Российской Федерации</t>
  </si>
  <si>
    <t>0900015080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</si>
  <si>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</si>
  <si>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</si>
  <si>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</si>
  <si>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"Развитие культуры Григорьевского сельского поселения на 2017-2019 годы"</t>
  </si>
  <si>
    <t>МП "Благоустройство и озеленение территории Григорьевского сельского поселения на 2017-2019годы"</t>
  </si>
  <si>
    <t>Бюджет                        2019 года</t>
  </si>
  <si>
    <t>Уточненный бюджет                        2019 года</t>
  </si>
  <si>
    <t>0412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</si>
  <si>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</si>
  <si>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</si>
  <si>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0200015120</t>
  </si>
  <si>
    <t>0200000000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</si>
  <si>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</si>
  <si>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"Доступная среда для инвалидов Григорьевского сельского поселения"</t>
  </si>
  <si>
    <t>0100000000</t>
  </si>
  <si>
    <t>0100015110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</si>
  <si>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</si>
  <si>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Мероприятия администрации Григорьевского сельского поселения за счет субсидий бюджетам муниципальных образований Приморского края на благоустройство дворовых территорий</t>
  </si>
  <si>
    <t>0910092610</t>
  </si>
  <si>
    <t>Мероприятия администрации Григорьевского сельского поселения на благоустройство дворовых территорий</t>
  </si>
  <si>
    <t>09100S2610</t>
  </si>
  <si>
    <t>от 13.08.2019 г. № 36а</t>
  </si>
  <si>
    <t>расходов бюджета Григорьевского сельского поселения по разделам, подразделам, целевым статьям и видам расходов функциональной классификации расходов бюджетов Российской Федерации за 6 месяцев 2019 года</t>
  </si>
  <si>
    <t>Кассовое исполнение                  за 6 месяцев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</si>
</sst>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0\,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shrinkToFit="1"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="85" zoomScaleSheetLayoutView="85" zoomScalePageLayoutView="0" workbookViewId="0" topLeftCell="A1">
      <selection activeCell="J69" sqref="J69"/>
    </sheetView>
  </sheetViews>
  <sheetFormatPr defaultColWidth="9.125" defaultRowHeight="12.75"/>
  <cols>
    <col min="1" max="1" width="32.50390625" style="11" customWidth="1"/>
    <col min="2" max="2" width="6.375" style="11" customWidth="1"/>
    <col min="3" max="3" width="15.375" style="11" customWidth="1"/>
    <col min="4" max="4" width="7.50390625" style="11" customWidth="1"/>
    <col min="5" max="5" width="15.125" style="11" hidden="1" customWidth="1"/>
    <col min="6" max="6" width="12.875" style="11" customWidth="1"/>
    <col min="7" max="7" width="0.37109375" style="11" hidden="1" customWidth="1"/>
    <col min="8" max="8" width="13.00390625" style="11" customWidth="1"/>
    <col min="9" max="9" width="1.12109375" style="11" hidden="1" customWidth="1"/>
    <col min="10" max="10" width="13.00390625" style="11" customWidth="1"/>
    <col min="11" max="11" width="8.00390625" style="11" customWidth="1"/>
    <col min="12" max="12" width="10.625" style="11" customWidth="1"/>
    <col min="13" max="13" width="13.875" style="11" bestFit="1" customWidth="1"/>
    <col min="14" max="16384" width="9.125" style="11" customWidth="1"/>
  </cols>
  <sheetData>
    <row r="1" spans="1:11" ht="21">
      <c r="A1" s="19"/>
      <c r="B1" s="19"/>
      <c r="C1" s="19"/>
      <c r="D1" s="29" t="s">
        <v>32</v>
      </c>
      <c r="E1" s="29"/>
      <c r="F1" s="29"/>
      <c r="G1" s="29"/>
      <c r="H1" s="29"/>
      <c r="I1" s="29"/>
      <c r="J1" s="29"/>
      <c r="K1" s="29"/>
    </row>
    <row r="2" spans="1:11" ht="21">
      <c r="A2" s="19"/>
      <c r="B2" s="19"/>
      <c r="C2" s="19"/>
      <c r="D2" s="29" t="s">
        <v>55</v>
      </c>
      <c r="E2" s="29"/>
      <c r="F2" s="29"/>
      <c r="G2" s="29"/>
      <c r="H2" s="29"/>
      <c r="I2" s="29"/>
      <c r="J2" s="29"/>
      <c r="K2" s="29"/>
    </row>
    <row r="3" spans="1:11" ht="21">
      <c r="A3" s="19"/>
      <c r="B3" s="19"/>
      <c r="C3" s="19"/>
      <c r="D3" s="29" t="s">
        <v>50</v>
      </c>
      <c r="E3" s="29"/>
      <c r="F3" s="29"/>
      <c r="G3" s="29"/>
      <c r="H3" s="29"/>
      <c r="I3" s="29"/>
      <c r="J3" s="29"/>
      <c r="K3" s="29"/>
    </row>
    <row r="4" spans="1:11" ht="21">
      <c r="A4" s="19"/>
      <c r="B4" s="19"/>
      <c r="C4" s="19"/>
      <c r="D4" s="29" t="s">
        <v>96</v>
      </c>
      <c r="E4" s="29"/>
      <c r="F4" s="29"/>
      <c r="G4" s="29"/>
      <c r="H4" s="29"/>
      <c r="I4" s="29"/>
      <c r="J4" s="29"/>
      <c r="K4" s="29"/>
    </row>
    <row r="5" spans="1:11" ht="2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13" customFormat="1" ht="20.25" customHeight="1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3" customFormat="1" ht="66" customHeight="1">
      <c r="A7" s="28" t="s">
        <v>97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5">
      <c r="K8" s="20"/>
    </row>
    <row r="9" spans="1:11" ht="218.25">
      <c r="A9" s="12" t="s">
        <v>1</v>
      </c>
      <c r="B9" s="12" t="s">
        <v>24</v>
      </c>
      <c r="C9" s="12" t="s">
        <v>0</v>
      </c>
      <c r="D9" s="12" t="s">
        <v>21</v>
      </c>
      <c r="E9" s="12" t="s">
        <v>2</v>
      </c>
      <c r="F9" s="12" t="s">
        <v>80</v>
      </c>
      <c r="G9" s="12" t="s">
        <v>4</v>
      </c>
      <c r="H9" s="12" t="s">
        <v>81</v>
      </c>
      <c r="I9" s="12" t="s">
        <v>3</v>
      </c>
      <c r="J9" s="12" t="s">
        <v>98</v>
      </c>
      <c r="K9" s="14" t="s">
        <v>23</v>
      </c>
    </row>
    <row r="10" spans="1:11" ht="15">
      <c r="A10" s="12">
        <v>1</v>
      </c>
      <c r="B10" s="12">
        <v>2</v>
      </c>
      <c r="C10" s="12">
        <v>3</v>
      </c>
      <c r="D10" s="12">
        <v>4</v>
      </c>
      <c r="E10" s="12"/>
      <c r="F10" s="12">
        <v>5</v>
      </c>
      <c r="G10" s="12"/>
      <c r="H10" s="12">
        <v>6</v>
      </c>
      <c r="I10" s="12"/>
      <c r="J10" s="12">
        <v>7</v>
      </c>
      <c r="K10" s="12">
        <v>8</v>
      </c>
    </row>
    <row r="11" spans="1:13" s="7" customFormat="1" ht="36" customHeight="1">
      <c r="A11" s="3" t="s">
        <v>5</v>
      </c>
      <c r="B11" s="4" t="s">
        <v>6</v>
      </c>
      <c r="C11" s="4" t="s">
        <v>57</v>
      </c>
      <c r="D11" s="4" t="s">
        <v>7</v>
      </c>
      <c r="E11" s="5">
        <v>-1464115530.34</v>
      </c>
      <c r="F11" s="5">
        <f>F12+F16+F22</f>
        <v>2241000</v>
      </c>
      <c r="G11" s="5">
        <f>G12+G16+G22</f>
        <v>0</v>
      </c>
      <c r="H11" s="5">
        <f>H12+H16+H22</f>
        <v>2258000</v>
      </c>
      <c r="I11" s="5">
        <f>I12+I16+I22</f>
        <v>0</v>
      </c>
      <c r="J11" s="5">
        <f>J12+J16+J22</f>
        <v>1701237.88</v>
      </c>
      <c r="K11" s="6">
        <f aca="true" t="shared" si="0" ref="K11:K30">J11/H11%</f>
        <v>75.3</v>
      </c>
      <c r="L11" s="16"/>
      <c r="M11" s="21"/>
    </row>
    <row r="12" spans="1:12" ht="63" customHeight="1">
      <c r="A12" s="2" t="s">
        <v>28</v>
      </c>
      <c r="B12" s="9" t="s">
        <v>8</v>
      </c>
      <c r="C12" s="9" t="s">
        <v>57</v>
      </c>
      <c r="D12" s="9" t="s">
        <v>7</v>
      </c>
      <c r="E12" s="8">
        <v>1695000</v>
      </c>
      <c r="F12" s="8">
        <f aca="true" t="shared" si="1" ref="F12:J14">F13</f>
        <v>801230</v>
      </c>
      <c r="G12" s="8">
        <f t="shared" si="1"/>
        <v>0</v>
      </c>
      <c r="H12" s="8">
        <f t="shared" si="1"/>
        <v>801230</v>
      </c>
      <c r="I12" s="8">
        <f t="shared" si="1"/>
        <v>0</v>
      </c>
      <c r="J12" s="8">
        <f t="shared" si="1"/>
        <v>543889.89</v>
      </c>
      <c r="K12" s="10">
        <f t="shared" si="0"/>
        <v>67.9</v>
      </c>
      <c r="L12" s="16"/>
    </row>
    <row r="13" spans="1:12" ht="54.75" customHeight="1">
      <c r="A13" s="2" t="s">
        <v>41</v>
      </c>
      <c r="B13" s="9" t="s">
        <v>8</v>
      </c>
      <c r="C13" s="9" t="s">
        <v>59</v>
      </c>
      <c r="D13" s="9" t="s">
        <v>7</v>
      </c>
      <c r="E13" s="8">
        <v>1695000</v>
      </c>
      <c r="F13" s="8">
        <f t="shared" si="1"/>
        <v>801230</v>
      </c>
      <c r="G13" s="8">
        <f t="shared" si="1"/>
        <v>0</v>
      </c>
      <c r="H13" s="8">
        <f t="shared" si="1"/>
        <v>801230</v>
      </c>
      <c r="I13" s="8">
        <f t="shared" si="1"/>
        <v>0</v>
      </c>
      <c r="J13" s="8">
        <f t="shared" si="1"/>
        <v>543889.89</v>
      </c>
      <c r="K13" s="10">
        <f>J13/H13%</f>
        <v>67.9</v>
      </c>
      <c r="L13" s="16"/>
    </row>
    <row r="14" spans="1:12" ht="30.75">
      <c r="A14" s="2" t="s">
        <v>51</v>
      </c>
      <c r="B14" s="9" t="s">
        <v>8</v>
      </c>
      <c r="C14" s="9" t="s">
        <v>58</v>
      </c>
      <c r="D14" s="9" t="s">
        <v>7</v>
      </c>
      <c r="E14" s="8">
        <v>1695000</v>
      </c>
      <c r="F14" s="8">
        <f>F15</f>
        <v>801230</v>
      </c>
      <c r="G14" s="8">
        <f t="shared" si="1"/>
        <v>0</v>
      </c>
      <c r="H14" s="8">
        <f t="shared" si="1"/>
        <v>801230</v>
      </c>
      <c r="I14" s="8">
        <f t="shared" si="1"/>
        <v>0</v>
      </c>
      <c r="J14" s="8">
        <f t="shared" si="1"/>
        <v>543889.89</v>
      </c>
      <c r="K14" s="10">
        <f t="shared" si="0"/>
        <v>67.9</v>
      </c>
      <c r="L14" s="16"/>
    </row>
    <row r="15" spans="1:12" ht="52.5" customHeight="1">
      <c r="A15" s="2" t="s">
        <v>43</v>
      </c>
      <c r="B15" s="9" t="s">
        <v>8</v>
      </c>
      <c r="C15" s="24" t="str">
        <f>C14</f>
        <v>9999915010</v>
      </c>
      <c r="D15" s="9" t="s">
        <v>42</v>
      </c>
      <c r="E15" s="8"/>
      <c r="F15" s="8">
        <f>615384+185846</f>
        <v>801230</v>
      </c>
      <c r="G15" s="8"/>
      <c r="H15" s="8">
        <v>801230</v>
      </c>
      <c r="I15" s="8"/>
      <c r="J15" s="8">
        <v>543889.89</v>
      </c>
      <c r="K15" s="10">
        <f t="shared" si="0"/>
        <v>67.9</v>
      </c>
      <c r="L15" s="16"/>
    </row>
    <row r="16" spans="1:12" ht="130.5" customHeight="1">
      <c r="A16" s="2" t="s">
        <v>29</v>
      </c>
      <c r="B16" s="9" t="s">
        <v>9</v>
      </c>
      <c r="C16" s="9" t="s">
        <v>57</v>
      </c>
      <c r="D16" s="9" t="s">
        <v>7</v>
      </c>
      <c r="E16" s="8">
        <v>84238000</v>
      </c>
      <c r="F16" s="8">
        <f aca="true" t="shared" si="2" ref="F16:J17">F17</f>
        <v>1429770</v>
      </c>
      <c r="G16" s="8">
        <f t="shared" si="2"/>
        <v>0</v>
      </c>
      <c r="H16" s="8">
        <f t="shared" si="2"/>
        <v>1446770</v>
      </c>
      <c r="I16" s="8">
        <f t="shared" si="2"/>
        <v>0</v>
      </c>
      <c r="J16" s="8">
        <f t="shared" si="2"/>
        <v>1157347.99</v>
      </c>
      <c r="K16" s="10">
        <f t="shared" si="0"/>
        <v>80</v>
      </c>
      <c r="L16" s="16"/>
    </row>
    <row r="17" spans="1:12" ht="52.5" customHeight="1">
      <c r="A17" s="2" t="s">
        <v>41</v>
      </c>
      <c r="B17" s="9" t="s">
        <v>9</v>
      </c>
      <c r="C17" s="24">
        <v>9999900000</v>
      </c>
      <c r="D17" s="9" t="s">
        <v>7</v>
      </c>
      <c r="E17" s="8">
        <v>84238000</v>
      </c>
      <c r="F17" s="8">
        <f t="shared" si="2"/>
        <v>1429770</v>
      </c>
      <c r="G17" s="8">
        <f t="shared" si="2"/>
        <v>0</v>
      </c>
      <c r="H17" s="8">
        <f t="shared" si="2"/>
        <v>1446770</v>
      </c>
      <c r="I17" s="8">
        <f t="shared" si="2"/>
        <v>0</v>
      </c>
      <c r="J17" s="8">
        <f t="shared" si="2"/>
        <v>1157347.99</v>
      </c>
      <c r="K17" s="10">
        <f t="shared" si="0"/>
        <v>80</v>
      </c>
      <c r="L17" s="16"/>
    </row>
    <row r="18" spans="1:12" ht="93">
      <c r="A18" s="2" t="s">
        <v>52</v>
      </c>
      <c r="B18" s="9" t="s">
        <v>9</v>
      </c>
      <c r="C18" s="24">
        <v>9999915020</v>
      </c>
      <c r="D18" s="9" t="s">
        <v>7</v>
      </c>
      <c r="E18" s="8">
        <v>84238000</v>
      </c>
      <c r="F18" s="8">
        <f>F19+F20+F21</f>
        <v>1429770</v>
      </c>
      <c r="G18" s="8">
        <f>G19+G20+G21</f>
        <v>0</v>
      </c>
      <c r="H18" s="8">
        <f>H19+H20+H21</f>
        <v>1446770</v>
      </c>
      <c r="I18" s="8">
        <f>I19+I20+I21</f>
        <v>0</v>
      </c>
      <c r="J18" s="8">
        <f>J19+J20+J21</f>
        <v>1157347.99</v>
      </c>
      <c r="K18" s="10">
        <f t="shared" si="0"/>
        <v>80</v>
      </c>
      <c r="L18" s="16"/>
    </row>
    <row r="19" spans="1:12" ht="51" customHeight="1">
      <c r="A19" s="2" t="s">
        <v>43</v>
      </c>
      <c r="B19" s="9" t="s">
        <v>9</v>
      </c>
      <c r="C19" s="24">
        <v>9999915020</v>
      </c>
      <c r="D19" s="9" t="s">
        <v>42</v>
      </c>
      <c r="E19" s="8"/>
      <c r="F19" s="8">
        <f>691657+208880</f>
        <v>900537</v>
      </c>
      <c r="G19" s="8"/>
      <c r="H19" s="8">
        <f>691657+208880</f>
        <v>900537</v>
      </c>
      <c r="I19" s="8"/>
      <c r="J19" s="8">
        <f>532481.82+162743.09</f>
        <v>695224.91</v>
      </c>
      <c r="K19" s="10">
        <f t="shared" si="0"/>
        <v>77.2</v>
      </c>
      <c r="L19" s="16"/>
    </row>
    <row r="20" spans="1:12" ht="66.75" customHeight="1">
      <c r="A20" s="2" t="s">
        <v>44</v>
      </c>
      <c r="B20" s="9" t="s">
        <v>9</v>
      </c>
      <c r="C20" s="24">
        <f>C19</f>
        <v>9999915020</v>
      </c>
      <c r="D20" s="9" t="s">
        <v>45</v>
      </c>
      <c r="E20" s="8"/>
      <c r="F20" s="8">
        <v>523185</v>
      </c>
      <c r="G20" s="8"/>
      <c r="H20" s="8">
        <v>540185</v>
      </c>
      <c r="I20" s="8"/>
      <c r="J20" s="8">
        <v>460812.04</v>
      </c>
      <c r="K20" s="10">
        <f t="shared" si="0"/>
        <v>85.3</v>
      </c>
      <c r="L20" s="16"/>
    </row>
    <row r="21" spans="1:12" ht="31.5" customHeight="1">
      <c r="A21" s="2" t="s">
        <v>46</v>
      </c>
      <c r="B21" s="9" t="s">
        <v>9</v>
      </c>
      <c r="C21" s="24">
        <f>C20</f>
        <v>9999915020</v>
      </c>
      <c r="D21" s="9" t="s">
        <v>47</v>
      </c>
      <c r="E21" s="8"/>
      <c r="F21" s="8">
        <f>500+5548</f>
        <v>6048</v>
      </c>
      <c r="G21" s="8"/>
      <c r="H21" s="8">
        <f>1500+3000+1548</f>
        <v>6048</v>
      </c>
      <c r="I21" s="8"/>
      <c r="J21" s="8">
        <f>504+33.88+773.16</f>
        <v>1311.04</v>
      </c>
      <c r="K21" s="10">
        <f t="shared" si="0"/>
        <v>21.7</v>
      </c>
      <c r="L21" s="16"/>
    </row>
    <row r="22" spans="1:12" ht="15">
      <c r="A22" s="2" t="s">
        <v>10</v>
      </c>
      <c r="B22" s="9" t="s">
        <v>34</v>
      </c>
      <c r="C22" s="9" t="s">
        <v>57</v>
      </c>
      <c r="D22" s="9" t="s">
        <v>7</v>
      </c>
      <c r="E22" s="8">
        <v>202940784</v>
      </c>
      <c r="F22" s="8">
        <f aca="true" t="shared" si="3" ref="F22:J24">F23</f>
        <v>10000</v>
      </c>
      <c r="G22" s="8">
        <f t="shared" si="3"/>
        <v>0</v>
      </c>
      <c r="H22" s="8">
        <f t="shared" si="3"/>
        <v>10000</v>
      </c>
      <c r="I22" s="8">
        <f t="shared" si="3"/>
        <v>0</v>
      </c>
      <c r="J22" s="8">
        <f t="shared" si="3"/>
        <v>0</v>
      </c>
      <c r="K22" s="10">
        <f>J22/H22%</f>
        <v>0</v>
      </c>
      <c r="L22" s="16"/>
    </row>
    <row r="23" spans="1:12" ht="57.75" customHeight="1">
      <c r="A23" s="2" t="s">
        <v>41</v>
      </c>
      <c r="B23" s="9" t="s">
        <v>34</v>
      </c>
      <c r="C23" s="24">
        <v>9999900000</v>
      </c>
      <c r="D23" s="9" t="s">
        <v>7</v>
      </c>
      <c r="E23" s="8">
        <v>202940784</v>
      </c>
      <c r="F23" s="8">
        <f>F24</f>
        <v>10000</v>
      </c>
      <c r="G23" s="8">
        <f t="shared" si="3"/>
        <v>0</v>
      </c>
      <c r="H23" s="8">
        <f t="shared" si="3"/>
        <v>10000</v>
      </c>
      <c r="I23" s="8">
        <f t="shared" si="3"/>
        <v>0</v>
      </c>
      <c r="J23" s="8">
        <f t="shared" si="3"/>
        <v>0</v>
      </c>
      <c r="K23" s="10">
        <f>J23/H23%</f>
        <v>0</v>
      </c>
      <c r="L23" s="16"/>
    </row>
    <row r="24" spans="1:12" ht="48.75" customHeight="1">
      <c r="A24" s="2" t="s">
        <v>53</v>
      </c>
      <c r="B24" s="9" t="s">
        <v>34</v>
      </c>
      <c r="C24" s="24">
        <v>9999915040</v>
      </c>
      <c r="D24" s="9" t="s">
        <v>7</v>
      </c>
      <c r="E24" s="8">
        <v>202940784</v>
      </c>
      <c r="F24" s="8">
        <f>F25</f>
        <v>10000</v>
      </c>
      <c r="G24" s="8">
        <f t="shared" si="3"/>
        <v>0</v>
      </c>
      <c r="H24" s="8">
        <f t="shared" si="3"/>
        <v>10000</v>
      </c>
      <c r="I24" s="8">
        <f t="shared" si="3"/>
        <v>0</v>
      </c>
      <c r="J24" s="8">
        <f t="shared" si="3"/>
        <v>0</v>
      </c>
      <c r="K24" s="10">
        <f t="shared" si="0"/>
        <v>0</v>
      </c>
      <c r="L24" s="16"/>
    </row>
    <row r="25" spans="1:12" ht="21" customHeight="1">
      <c r="A25" s="2" t="s">
        <v>40</v>
      </c>
      <c r="B25" s="9" t="s">
        <v>34</v>
      </c>
      <c r="C25" s="24">
        <f>C24</f>
        <v>9999915040</v>
      </c>
      <c r="D25" s="9" t="s">
        <v>39</v>
      </c>
      <c r="E25" s="8"/>
      <c r="F25" s="8">
        <v>10000</v>
      </c>
      <c r="G25" s="8"/>
      <c r="H25" s="8">
        <v>10000</v>
      </c>
      <c r="I25" s="8"/>
      <c r="J25" s="8">
        <v>0</v>
      </c>
      <c r="K25" s="10">
        <f t="shared" si="0"/>
        <v>0</v>
      </c>
      <c r="L25" s="16"/>
    </row>
    <row r="26" spans="1:12" s="7" customFormat="1" ht="15">
      <c r="A26" s="3" t="s">
        <v>11</v>
      </c>
      <c r="B26" s="4" t="s">
        <v>12</v>
      </c>
      <c r="C26" s="4" t="s">
        <v>57</v>
      </c>
      <c r="D26" s="4" t="s">
        <v>7</v>
      </c>
      <c r="E26" s="5">
        <v>1759000</v>
      </c>
      <c r="F26" s="5">
        <f aca="true" t="shared" si="4" ref="F26:J29">F27</f>
        <v>277662</v>
      </c>
      <c r="G26" s="5">
        <f t="shared" si="4"/>
        <v>0</v>
      </c>
      <c r="H26" s="5">
        <f t="shared" si="4"/>
        <v>277662</v>
      </c>
      <c r="I26" s="5">
        <f t="shared" si="4"/>
        <v>0</v>
      </c>
      <c r="J26" s="5">
        <f t="shared" si="4"/>
        <v>148491</v>
      </c>
      <c r="K26" s="6">
        <f t="shared" si="0"/>
        <v>53.5</v>
      </c>
      <c r="L26" s="16"/>
    </row>
    <row r="27" spans="1:12" ht="30.75">
      <c r="A27" s="2" t="s">
        <v>25</v>
      </c>
      <c r="B27" s="9" t="s">
        <v>30</v>
      </c>
      <c r="C27" s="9" t="s">
        <v>57</v>
      </c>
      <c r="D27" s="9" t="s">
        <v>7</v>
      </c>
      <c r="E27" s="8">
        <v>1759000</v>
      </c>
      <c r="F27" s="8">
        <f t="shared" si="4"/>
        <v>277662</v>
      </c>
      <c r="G27" s="8">
        <f t="shared" si="4"/>
        <v>0</v>
      </c>
      <c r="H27" s="8">
        <f t="shared" si="4"/>
        <v>277662</v>
      </c>
      <c r="I27" s="8">
        <f t="shared" si="4"/>
        <v>0</v>
      </c>
      <c r="J27" s="8">
        <f t="shared" si="4"/>
        <v>148491</v>
      </c>
      <c r="K27" s="10">
        <f t="shared" si="0"/>
        <v>53.5</v>
      </c>
      <c r="L27" s="16"/>
    </row>
    <row r="28" spans="1:12" ht="51.75" customHeight="1">
      <c r="A28" s="2" t="s">
        <v>41</v>
      </c>
      <c r="B28" s="9" t="s">
        <v>30</v>
      </c>
      <c r="C28" s="24">
        <v>9999900000</v>
      </c>
      <c r="D28" s="9" t="s">
        <v>7</v>
      </c>
      <c r="E28" s="8">
        <v>1759000</v>
      </c>
      <c r="F28" s="8">
        <f t="shared" si="4"/>
        <v>277662</v>
      </c>
      <c r="G28" s="8">
        <f t="shared" si="4"/>
        <v>0</v>
      </c>
      <c r="H28" s="8">
        <f t="shared" si="4"/>
        <v>277662</v>
      </c>
      <c r="I28" s="8">
        <f t="shared" si="4"/>
        <v>0</v>
      </c>
      <c r="J28" s="8">
        <f t="shared" si="4"/>
        <v>148491</v>
      </c>
      <c r="K28" s="10">
        <f t="shared" si="0"/>
        <v>53.5</v>
      </c>
      <c r="L28" s="16"/>
    </row>
    <row r="29" spans="1:12" ht="62.25">
      <c r="A29" s="2" t="s">
        <v>26</v>
      </c>
      <c r="B29" s="9" t="s">
        <v>30</v>
      </c>
      <c r="C29" s="24">
        <v>9999951180</v>
      </c>
      <c r="D29" s="9" t="s">
        <v>7</v>
      </c>
      <c r="E29" s="8">
        <v>1759000</v>
      </c>
      <c r="F29" s="8">
        <f>F30</f>
        <v>277662</v>
      </c>
      <c r="G29" s="8">
        <f t="shared" si="4"/>
        <v>0</v>
      </c>
      <c r="H29" s="8">
        <f t="shared" si="4"/>
        <v>277662</v>
      </c>
      <c r="I29" s="8">
        <f t="shared" si="4"/>
        <v>0</v>
      </c>
      <c r="J29" s="8">
        <f t="shared" si="4"/>
        <v>148491</v>
      </c>
      <c r="K29" s="10">
        <f t="shared" si="0"/>
        <v>53.5</v>
      </c>
      <c r="L29" s="16"/>
    </row>
    <row r="30" spans="1:12" ht="49.5" customHeight="1">
      <c r="A30" s="2" t="s">
        <v>43</v>
      </c>
      <c r="B30" s="9" t="s">
        <v>30</v>
      </c>
      <c r="C30" s="24">
        <v>9999951180</v>
      </c>
      <c r="D30" s="9" t="s">
        <v>42</v>
      </c>
      <c r="E30" s="8"/>
      <c r="F30" s="8">
        <v>277662</v>
      </c>
      <c r="G30" s="8"/>
      <c r="H30" s="8">
        <v>277662</v>
      </c>
      <c r="I30" s="8"/>
      <c r="J30" s="8">
        <v>148491</v>
      </c>
      <c r="K30" s="10">
        <f t="shared" si="0"/>
        <v>53.5</v>
      </c>
      <c r="L30" s="16"/>
    </row>
    <row r="31" spans="1:12" s="15" customFormat="1" ht="15">
      <c r="A31" s="3" t="s">
        <v>13</v>
      </c>
      <c r="B31" s="4" t="s">
        <v>14</v>
      </c>
      <c r="C31" s="4" t="s">
        <v>57</v>
      </c>
      <c r="D31" s="4" t="s">
        <v>7</v>
      </c>
      <c r="E31" s="5">
        <v>4032338213.8</v>
      </c>
      <c r="F31" s="5">
        <f>F32+F36</f>
        <v>1597576</v>
      </c>
      <c r="G31" s="5">
        <f>G32+G36</f>
        <v>0</v>
      </c>
      <c r="H31" s="5">
        <f>H32+H36</f>
        <v>1597576</v>
      </c>
      <c r="I31" s="5">
        <f>I32+I36</f>
        <v>0</v>
      </c>
      <c r="J31" s="5">
        <f>J32+J36</f>
        <v>1050000</v>
      </c>
      <c r="K31" s="6">
        <f aca="true" t="shared" si="5" ref="K31:K54">J31/H31%</f>
        <v>65.7</v>
      </c>
      <c r="L31" s="16"/>
    </row>
    <row r="32" spans="1:12" ht="15">
      <c r="A32" s="2" t="s">
        <v>48</v>
      </c>
      <c r="B32" s="9" t="s">
        <v>49</v>
      </c>
      <c r="C32" s="9" t="s">
        <v>57</v>
      </c>
      <c r="D32" s="9" t="s">
        <v>7</v>
      </c>
      <c r="E32" s="8">
        <v>664929000</v>
      </c>
      <c r="F32" s="8">
        <f>F33</f>
        <v>1596576</v>
      </c>
      <c r="G32" s="8">
        <f>G33+G35</f>
        <v>0</v>
      </c>
      <c r="H32" s="8">
        <f>H33</f>
        <v>1596576</v>
      </c>
      <c r="I32" s="8">
        <f>I33+I35</f>
        <v>0</v>
      </c>
      <c r="J32" s="8">
        <f>J33</f>
        <v>1050000</v>
      </c>
      <c r="K32" s="6">
        <f t="shared" si="5"/>
        <v>65.8</v>
      </c>
      <c r="L32" s="16"/>
    </row>
    <row r="33" spans="1:12" ht="46.5">
      <c r="A33" s="2" t="s">
        <v>41</v>
      </c>
      <c r="B33" s="9" t="s">
        <v>49</v>
      </c>
      <c r="C33" s="24">
        <v>9999900000</v>
      </c>
      <c r="D33" s="9" t="s">
        <v>7</v>
      </c>
      <c r="E33" s="8">
        <v>32700000</v>
      </c>
      <c r="F33" s="8">
        <f>F34</f>
        <v>1596576</v>
      </c>
      <c r="G33" s="8">
        <f>G34</f>
        <v>0</v>
      </c>
      <c r="H33" s="8">
        <f>H34</f>
        <v>1596576</v>
      </c>
      <c r="I33" s="8">
        <f>I34</f>
        <v>0</v>
      </c>
      <c r="J33" s="8">
        <f>J34</f>
        <v>1050000</v>
      </c>
      <c r="K33" s="10">
        <f t="shared" si="5"/>
        <v>65.8</v>
      </c>
      <c r="L33" s="16"/>
    </row>
    <row r="34" spans="1:12" ht="132" customHeight="1">
      <c r="A34" s="2" t="s">
        <v>56</v>
      </c>
      <c r="B34" s="9" t="s">
        <v>49</v>
      </c>
      <c r="C34" s="24">
        <v>9999900620</v>
      </c>
      <c r="D34" s="9" t="s">
        <v>7</v>
      </c>
      <c r="E34" s="8">
        <v>32700000</v>
      </c>
      <c r="F34" s="8">
        <f>F35</f>
        <v>1596576</v>
      </c>
      <c r="G34" s="8">
        <f>G35</f>
        <v>0</v>
      </c>
      <c r="H34" s="8">
        <f>H35</f>
        <v>1596576</v>
      </c>
      <c r="I34" s="8">
        <f>I35</f>
        <v>0</v>
      </c>
      <c r="J34" s="8">
        <f>J35</f>
        <v>1050000</v>
      </c>
      <c r="K34" s="10">
        <f t="shared" si="5"/>
        <v>65.8</v>
      </c>
      <c r="L34" s="16"/>
    </row>
    <row r="35" spans="1:12" ht="62.25">
      <c r="A35" s="2" t="s">
        <v>44</v>
      </c>
      <c r="B35" s="9" t="s">
        <v>49</v>
      </c>
      <c r="C35" s="24">
        <f>C34</f>
        <v>9999900620</v>
      </c>
      <c r="D35" s="9" t="s">
        <v>45</v>
      </c>
      <c r="E35" s="8">
        <v>32700000</v>
      </c>
      <c r="F35" s="8">
        <v>1596576</v>
      </c>
      <c r="G35" s="8"/>
      <c r="H35" s="8">
        <v>1596576</v>
      </c>
      <c r="I35" s="8"/>
      <c r="J35" s="8">
        <v>1050000</v>
      </c>
      <c r="K35" s="10">
        <f t="shared" si="5"/>
        <v>65.8</v>
      </c>
      <c r="L35" s="16"/>
    </row>
    <row r="36" spans="1:12" ht="30.75">
      <c r="A36" s="2" t="s">
        <v>83</v>
      </c>
      <c r="B36" s="9" t="s">
        <v>82</v>
      </c>
      <c r="C36" s="9" t="s">
        <v>57</v>
      </c>
      <c r="D36" s="9" t="s">
        <v>7</v>
      </c>
      <c r="E36" s="8">
        <v>664929000</v>
      </c>
      <c r="F36" s="8">
        <f>F37</f>
        <v>1000</v>
      </c>
      <c r="G36" s="8">
        <f>G37</f>
        <v>0</v>
      </c>
      <c r="H36" s="8">
        <f>H37</f>
        <v>1000</v>
      </c>
      <c r="I36" s="8">
        <f>I37</f>
        <v>0</v>
      </c>
      <c r="J36" s="8">
        <f>J37</f>
        <v>0</v>
      </c>
      <c r="K36" s="10">
        <f t="shared" si="5"/>
        <v>0</v>
      </c>
      <c r="L36" s="16"/>
    </row>
    <row r="37" spans="1:12" ht="78">
      <c r="A37" s="2" t="s">
        <v>84</v>
      </c>
      <c r="B37" s="9" t="s">
        <v>82</v>
      </c>
      <c r="C37" s="25" t="s">
        <v>86</v>
      </c>
      <c r="D37" s="9" t="s">
        <v>7</v>
      </c>
      <c r="E37" s="8">
        <v>32700000</v>
      </c>
      <c r="F37" s="8">
        <f>F38</f>
        <v>1000</v>
      </c>
      <c r="G37" s="8">
        <f aca="true" t="shared" si="6" ref="G37:J38">G38</f>
        <v>0</v>
      </c>
      <c r="H37" s="8">
        <f t="shared" si="6"/>
        <v>1000</v>
      </c>
      <c r="I37" s="8">
        <f t="shared" si="6"/>
        <v>0</v>
      </c>
      <c r="J37" s="8">
        <f t="shared" si="6"/>
        <v>0</v>
      </c>
      <c r="K37" s="10">
        <f t="shared" si="5"/>
        <v>0</v>
      </c>
      <c r="L37" s="16"/>
    </row>
    <row r="38" spans="1:12" ht="93">
      <c r="A38" s="2" t="s">
        <v>87</v>
      </c>
      <c r="B38" s="9" t="s">
        <v>82</v>
      </c>
      <c r="C38" s="25" t="s">
        <v>85</v>
      </c>
      <c r="D38" s="9" t="s">
        <v>7</v>
      </c>
      <c r="E38" s="8">
        <v>32700000</v>
      </c>
      <c r="F38" s="8">
        <f>F39</f>
        <v>1000</v>
      </c>
      <c r="G38" s="8">
        <f t="shared" si="6"/>
        <v>0</v>
      </c>
      <c r="H38" s="8">
        <f t="shared" si="6"/>
        <v>1000</v>
      </c>
      <c r="I38" s="8">
        <f t="shared" si="6"/>
        <v>0</v>
      </c>
      <c r="J38" s="8">
        <f t="shared" si="6"/>
        <v>0</v>
      </c>
      <c r="K38" s="10">
        <f t="shared" si="5"/>
        <v>0</v>
      </c>
      <c r="L38" s="16"/>
    </row>
    <row r="39" spans="1:12" ht="62.25">
      <c r="A39" s="2" t="s">
        <v>44</v>
      </c>
      <c r="B39" s="9" t="s">
        <v>82</v>
      </c>
      <c r="C39" s="25" t="s">
        <v>85</v>
      </c>
      <c r="D39" s="9" t="s">
        <v>45</v>
      </c>
      <c r="E39" s="8"/>
      <c r="F39" s="8">
        <v>1000</v>
      </c>
      <c r="G39" s="8"/>
      <c r="H39" s="8">
        <v>1000</v>
      </c>
      <c r="I39" s="8"/>
      <c r="J39" s="8">
        <v>0</v>
      </c>
      <c r="K39" s="10">
        <f t="shared" si="5"/>
        <v>0</v>
      </c>
      <c r="L39" s="16"/>
    </row>
    <row r="40" spans="1:12" s="7" customFormat="1" ht="30.75">
      <c r="A40" s="3" t="s">
        <v>15</v>
      </c>
      <c r="B40" s="4" t="s">
        <v>16</v>
      </c>
      <c r="C40" s="4" t="s">
        <v>57</v>
      </c>
      <c r="D40" s="4" t="s">
        <v>7</v>
      </c>
      <c r="E40" s="5">
        <v>3851148553</v>
      </c>
      <c r="F40" s="5">
        <f>F41</f>
        <v>483780</v>
      </c>
      <c r="G40" s="5" t="e">
        <f>#REF!+#REF!+G41</f>
        <v>#REF!</v>
      </c>
      <c r="H40" s="5">
        <f>H41</f>
        <v>1973902</v>
      </c>
      <c r="I40" s="5" t="e">
        <f>#REF!+#REF!+I41</f>
        <v>#REF!</v>
      </c>
      <c r="J40" s="5">
        <f>J41</f>
        <v>324624.47</v>
      </c>
      <c r="K40" s="10">
        <f t="shared" si="5"/>
        <v>16.4</v>
      </c>
      <c r="L40" s="16"/>
    </row>
    <row r="41" spans="1:12" ht="20.25" customHeight="1">
      <c r="A41" s="2" t="s">
        <v>27</v>
      </c>
      <c r="B41" s="9" t="s">
        <v>31</v>
      </c>
      <c r="C41" s="9" t="s">
        <v>57</v>
      </c>
      <c r="D41" s="9" t="s">
        <v>7</v>
      </c>
      <c r="E41" s="8"/>
      <c r="F41" s="8">
        <f>F42</f>
        <v>483780</v>
      </c>
      <c r="G41" s="8">
        <f>G42</f>
        <v>0</v>
      </c>
      <c r="H41" s="8">
        <f>H42</f>
        <v>1973902</v>
      </c>
      <c r="I41" s="8">
        <f>I42</f>
        <v>1200000</v>
      </c>
      <c r="J41" s="8">
        <f>J42</f>
        <v>324624.47</v>
      </c>
      <c r="K41" s="10">
        <f t="shared" si="5"/>
        <v>16.4</v>
      </c>
      <c r="L41" s="16"/>
    </row>
    <row r="42" spans="1:12" ht="66.75" customHeight="1">
      <c r="A42" s="2" t="s">
        <v>79</v>
      </c>
      <c r="B42" s="9" t="s">
        <v>31</v>
      </c>
      <c r="C42" s="9" t="s">
        <v>60</v>
      </c>
      <c r="D42" s="9" t="s">
        <v>7</v>
      </c>
      <c r="E42" s="8"/>
      <c r="F42" s="8">
        <f>F43+F45+F47</f>
        <v>483780</v>
      </c>
      <c r="G42" s="8">
        <f>G43+G45+G47</f>
        <v>0</v>
      </c>
      <c r="H42" s="8">
        <f>H43+H45+H47</f>
        <v>1973902</v>
      </c>
      <c r="I42" s="8">
        <f>I43+I45+I47</f>
        <v>1200000</v>
      </c>
      <c r="J42" s="8">
        <f>J43+J45+J47</f>
        <v>324624.47</v>
      </c>
      <c r="K42" s="10">
        <f t="shared" si="5"/>
        <v>16.4</v>
      </c>
      <c r="L42" s="16"/>
    </row>
    <row r="43" spans="1:12" ht="67.5" customHeight="1">
      <c r="A43" s="2" t="s">
        <v>75</v>
      </c>
      <c r="B43" s="9" t="s">
        <v>31</v>
      </c>
      <c r="C43" s="9" t="s">
        <v>74</v>
      </c>
      <c r="D43" s="9" t="s">
        <v>7</v>
      </c>
      <c r="E43" s="8"/>
      <c r="F43" s="8">
        <f>F44</f>
        <v>483780</v>
      </c>
      <c r="G43" s="8">
        <f>G44</f>
        <v>0</v>
      </c>
      <c r="H43" s="8">
        <f>H44</f>
        <v>761780</v>
      </c>
      <c r="I43" s="8">
        <f>I44</f>
        <v>0</v>
      </c>
      <c r="J43" s="8">
        <f>J44</f>
        <v>324624.47</v>
      </c>
      <c r="K43" s="10">
        <f t="shared" si="5"/>
        <v>42.6</v>
      </c>
      <c r="L43" s="16"/>
    </row>
    <row r="44" spans="1:12" ht="72" customHeight="1">
      <c r="A44" s="2" t="s">
        <v>44</v>
      </c>
      <c r="B44" s="9" t="s">
        <v>31</v>
      </c>
      <c r="C44" s="9" t="s">
        <v>74</v>
      </c>
      <c r="D44" s="9" t="s">
        <v>45</v>
      </c>
      <c r="E44" s="8"/>
      <c r="F44" s="8">
        <v>483780</v>
      </c>
      <c r="G44" s="8"/>
      <c r="H44" s="8">
        <v>761780</v>
      </c>
      <c r="I44" s="8"/>
      <c r="J44" s="8">
        <v>324624.47</v>
      </c>
      <c r="K44" s="10">
        <f t="shared" si="5"/>
        <v>42.6</v>
      </c>
      <c r="L44" s="16"/>
    </row>
    <row r="45" spans="1:12" ht="123" customHeight="1">
      <c r="A45" s="2" t="s">
        <v>92</v>
      </c>
      <c r="B45" s="9" t="s">
        <v>31</v>
      </c>
      <c r="C45" s="9" t="s">
        <v>93</v>
      </c>
      <c r="D45" s="9" t="s">
        <v>7</v>
      </c>
      <c r="E45" s="8"/>
      <c r="F45" s="8">
        <f>F46</f>
        <v>0</v>
      </c>
      <c r="G45" s="8">
        <f>G46</f>
        <v>0</v>
      </c>
      <c r="H45" s="8">
        <f>H46</f>
        <v>1200000</v>
      </c>
      <c r="I45" s="8">
        <f>I46</f>
        <v>1200000</v>
      </c>
      <c r="J45" s="8">
        <f>J46</f>
        <v>0</v>
      </c>
      <c r="K45" s="10">
        <f t="shared" si="5"/>
        <v>0</v>
      </c>
      <c r="L45" s="16"/>
    </row>
    <row r="46" spans="1:12" ht="72" customHeight="1">
      <c r="A46" s="2" t="s">
        <v>44</v>
      </c>
      <c r="B46" s="9" t="s">
        <v>31</v>
      </c>
      <c r="C46" s="9" t="s">
        <v>93</v>
      </c>
      <c r="D46" s="9" t="s">
        <v>45</v>
      </c>
      <c r="E46" s="8"/>
      <c r="F46" s="8">
        <v>0</v>
      </c>
      <c r="G46" s="8"/>
      <c r="H46" s="8">
        <v>1200000</v>
      </c>
      <c r="I46" s="8">
        <v>1200000</v>
      </c>
      <c r="J46" s="8">
        <v>0</v>
      </c>
      <c r="K46" s="10">
        <f t="shared" si="5"/>
        <v>0</v>
      </c>
      <c r="L46" s="16"/>
    </row>
    <row r="47" spans="1:12" ht="72" customHeight="1">
      <c r="A47" s="2" t="s">
        <v>94</v>
      </c>
      <c r="B47" s="9" t="s">
        <v>31</v>
      </c>
      <c r="C47" s="9" t="s">
        <v>95</v>
      </c>
      <c r="D47" s="9" t="s">
        <v>7</v>
      </c>
      <c r="E47" s="8"/>
      <c r="F47" s="8">
        <f>F48</f>
        <v>0</v>
      </c>
      <c r="G47" s="8"/>
      <c r="H47" s="8">
        <f>H48</f>
        <v>12122</v>
      </c>
      <c r="I47" s="8">
        <f>I48</f>
        <v>0</v>
      </c>
      <c r="J47" s="8">
        <f>J48</f>
        <v>0</v>
      </c>
      <c r="K47" s="10">
        <f t="shared" si="5"/>
        <v>0</v>
      </c>
      <c r="L47" s="16"/>
    </row>
    <row r="48" spans="1:12" ht="72" customHeight="1">
      <c r="A48" s="2" t="s">
        <v>44</v>
      </c>
      <c r="B48" s="9" t="s">
        <v>31</v>
      </c>
      <c r="C48" s="9" t="s">
        <v>95</v>
      </c>
      <c r="D48" s="9" t="s">
        <v>45</v>
      </c>
      <c r="E48" s="8"/>
      <c r="F48" s="8">
        <v>0</v>
      </c>
      <c r="G48" s="8"/>
      <c r="H48" s="8">
        <v>12122</v>
      </c>
      <c r="I48" s="8"/>
      <c r="J48" s="8">
        <v>0</v>
      </c>
      <c r="K48" s="10">
        <f t="shared" si="5"/>
        <v>0</v>
      </c>
      <c r="L48" s="16"/>
    </row>
    <row r="49" spans="1:12" s="7" customFormat="1" ht="50.25" customHeight="1">
      <c r="A49" s="3" t="s">
        <v>17</v>
      </c>
      <c r="B49" s="4" t="s">
        <v>18</v>
      </c>
      <c r="C49" s="4" t="s">
        <v>57</v>
      </c>
      <c r="D49" s="4" t="s">
        <v>7</v>
      </c>
      <c r="E49" s="5">
        <v>537681990</v>
      </c>
      <c r="F49" s="5">
        <f aca="true" t="shared" si="7" ref="F49:J51">F50</f>
        <v>1079720</v>
      </c>
      <c r="G49" s="5">
        <f t="shared" si="7"/>
        <v>0</v>
      </c>
      <c r="H49" s="5">
        <f t="shared" si="7"/>
        <v>1541744</v>
      </c>
      <c r="I49" s="5">
        <f t="shared" si="7"/>
        <v>0</v>
      </c>
      <c r="J49" s="5">
        <f t="shared" si="7"/>
        <v>551859.39</v>
      </c>
      <c r="K49" s="6">
        <f t="shared" si="5"/>
        <v>35.8</v>
      </c>
      <c r="L49" s="16"/>
    </row>
    <row r="50" spans="1:12" ht="15">
      <c r="A50" s="2" t="s">
        <v>19</v>
      </c>
      <c r="B50" s="9" t="s">
        <v>20</v>
      </c>
      <c r="C50" s="9" t="s">
        <v>57</v>
      </c>
      <c r="D50" s="9" t="s">
        <v>7</v>
      </c>
      <c r="E50" s="8">
        <v>350355990</v>
      </c>
      <c r="F50" s="8">
        <f>F51+F56</f>
        <v>1079720</v>
      </c>
      <c r="G50" s="8">
        <f>G51+G56</f>
        <v>0</v>
      </c>
      <c r="H50" s="8">
        <f>H51+H56</f>
        <v>1541744</v>
      </c>
      <c r="I50" s="8">
        <f>I51+I56</f>
        <v>0</v>
      </c>
      <c r="J50" s="8">
        <f>J51+J56</f>
        <v>551859.39</v>
      </c>
      <c r="K50" s="10">
        <f t="shared" si="5"/>
        <v>35.8</v>
      </c>
      <c r="L50" s="16"/>
    </row>
    <row r="51" spans="1:12" ht="54.75" customHeight="1">
      <c r="A51" s="2" t="s">
        <v>78</v>
      </c>
      <c r="B51" s="9" t="s">
        <v>20</v>
      </c>
      <c r="C51" s="9" t="s">
        <v>61</v>
      </c>
      <c r="D51" s="9" t="s">
        <v>7</v>
      </c>
      <c r="E51" s="8">
        <v>82516000</v>
      </c>
      <c r="F51" s="8">
        <f>F52</f>
        <v>1029720</v>
      </c>
      <c r="G51" s="8">
        <f t="shared" si="7"/>
        <v>0</v>
      </c>
      <c r="H51" s="8">
        <f t="shared" si="7"/>
        <v>1491744</v>
      </c>
      <c r="I51" s="8">
        <f t="shared" si="7"/>
        <v>0</v>
      </c>
      <c r="J51" s="8">
        <f t="shared" si="7"/>
        <v>551859.39</v>
      </c>
      <c r="K51" s="10">
        <f t="shared" si="5"/>
        <v>37</v>
      </c>
      <c r="L51" s="16"/>
    </row>
    <row r="52" spans="1:12" ht="87.75" customHeight="1">
      <c r="A52" s="2" t="s">
        <v>76</v>
      </c>
      <c r="B52" s="9" t="s">
        <v>20</v>
      </c>
      <c r="C52" s="9" t="s">
        <v>77</v>
      </c>
      <c r="D52" s="9" t="s">
        <v>7</v>
      </c>
      <c r="E52" s="8"/>
      <c r="F52" s="8">
        <f>F53+F54+F55</f>
        <v>1029720</v>
      </c>
      <c r="G52" s="8">
        <f>G53+G54+G55</f>
        <v>0</v>
      </c>
      <c r="H52" s="8">
        <f>H53+H54+H55</f>
        <v>1491744</v>
      </c>
      <c r="I52" s="8">
        <f>I53+I54+I55</f>
        <v>0</v>
      </c>
      <c r="J52" s="8">
        <f>J53+J54+J55</f>
        <v>551859.39</v>
      </c>
      <c r="K52" s="10">
        <f t="shared" si="5"/>
        <v>37</v>
      </c>
      <c r="L52" s="16"/>
    </row>
    <row r="53" spans="1:12" ht="28.5" customHeight="1">
      <c r="A53" s="22" t="s">
        <v>63</v>
      </c>
      <c r="B53" s="9" t="s">
        <v>20</v>
      </c>
      <c r="C53" s="9" t="s">
        <v>77</v>
      </c>
      <c r="D53" s="9" t="s">
        <v>62</v>
      </c>
      <c r="E53" s="8"/>
      <c r="F53" s="8">
        <v>0</v>
      </c>
      <c r="G53" s="8"/>
      <c r="H53" s="8">
        <v>0</v>
      </c>
      <c r="I53" s="8"/>
      <c r="J53" s="8">
        <v>0</v>
      </c>
      <c r="K53" s="10">
        <v>0</v>
      </c>
      <c r="L53" s="16"/>
    </row>
    <row r="54" spans="1:12" ht="54" customHeight="1">
      <c r="A54" s="23" t="s">
        <v>44</v>
      </c>
      <c r="B54" s="9" t="s">
        <v>20</v>
      </c>
      <c r="C54" s="9" t="s">
        <v>77</v>
      </c>
      <c r="D54" s="9" t="s">
        <v>45</v>
      </c>
      <c r="E54" s="8"/>
      <c r="F54" s="8">
        <v>1020720</v>
      </c>
      <c r="G54" s="8"/>
      <c r="H54" s="8">
        <v>1482744</v>
      </c>
      <c r="I54" s="8"/>
      <c r="J54" s="8">
        <v>548159.39</v>
      </c>
      <c r="K54" s="10">
        <f t="shared" si="5"/>
        <v>37</v>
      </c>
      <c r="L54" s="16"/>
    </row>
    <row r="55" spans="1:12" ht="33" customHeight="1">
      <c r="A55" s="2" t="s">
        <v>46</v>
      </c>
      <c r="B55" s="9" t="s">
        <v>20</v>
      </c>
      <c r="C55" s="9" t="s">
        <v>77</v>
      </c>
      <c r="D55" s="9" t="s">
        <v>47</v>
      </c>
      <c r="E55" s="8"/>
      <c r="F55" s="8">
        <v>9000</v>
      </c>
      <c r="G55" s="8"/>
      <c r="H55" s="8">
        <v>9000</v>
      </c>
      <c r="I55" s="8"/>
      <c r="J55" s="8">
        <v>3700</v>
      </c>
      <c r="K55" s="10">
        <f aca="true" t="shared" si="8" ref="K55:K63">J55/H55%</f>
        <v>41.1</v>
      </c>
      <c r="L55" s="16"/>
    </row>
    <row r="56" spans="1:12" ht="60" customHeight="1">
      <c r="A56" s="2" t="s">
        <v>88</v>
      </c>
      <c r="B56" s="9" t="s">
        <v>20</v>
      </c>
      <c r="C56" s="25" t="s">
        <v>89</v>
      </c>
      <c r="D56" s="9" t="s">
        <v>7</v>
      </c>
      <c r="E56" s="8"/>
      <c r="F56" s="8">
        <f>F57</f>
        <v>50000</v>
      </c>
      <c r="G56" s="8">
        <f aca="true" t="shared" si="9" ref="G56:J57">G57</f>
        <v>0</v>
      </c>
      <c r="H56" s="8">
        <f t="shared" si="9"/>
        <v>50000</v>
      </c>
      <c r="I56" s="8">
        <f t="shared" si="9"/>
        <v>0</v>
      </c>
      <c r="J56" s="8">
        <f t="shared" si="9"/>
        <v>0</v>
      </c>
      <c r="K56" s="10">
        <f t="shared" si="8"/>
        <v>0</v>
      </c>
      <c r="L56" s="16"/>
    </row>
    <row r="57" spans="1:12" ht="100.5" customHeight="1">
      <c r="A57" s="2" t="s">
        <v>91</v>
      </c>
      <c r="B57" s="9"/>
      <c r="C57" s="25" t="s">
        <v>90</v>
      </c>
      <c r="D57" s="9" t="s">
        <v>7</v>
      </c>
      <c r="E57" s="8"/>
      <c r="F57" s="8">
        <f>F58</f>
        <v>50000</v>
      </c>
      <c r="G57" s="8">
        <f t="shared" si="9"/>
        <v>0</v>
      </c>
      <c r="H57" s="8">
        <f t="shared" si="9"/>
        <v>50000</v>
      </c>
      <c r="I57" s="8">
        <f t="shared" si="9"/>
        <v>0</v>
      </c>
      <c r="J57" s="8">
        <f t="shared" si="9"/>
        <v>0</v>
      </c>
      <c r="K57" s="10">
        <f t="shared" si="8"/>
        <v>0</v>
      </c>
      <c r="L57" s="16"/>
    </row>
    <row r="58" spans="1:12" ht="33" customHeight="1">
      <c r="A58" s="23" t="s">
        <v>44</v>
      </c>
      <c r="B58" s="9"/>
      <c r="C58" s="25" t="s">
        <v>90</v>
      </c>
      <c r="D58" s="9" t="s">
        <v>45</v>
      </c>
      <c r="E58" s="8"/>
      <c r="F58" s="8">
        <v>50000</v>
      </c>
      <c r="G58" s="8"/>
      <c r="H58" s="8">
        <v>50000</v>
      </c>
      <c r="I58" s="8"/>
      <c r="J58" s="8">
        <v>0</v>
      </c>
      <c r="K58" s="10">
        <f t="shared" si="8"/>
        <v>0</v>
      </c>
      <c r="L58" s="16"/>
    </row>
    <row r="59" spans="1:12" ht="37.5" customHeight="1">
      <c r="A59" s="3" t="s">
        <v>35</v>
      </c>
      <c r="B59" s="4" t="s">
        <v>36</v>
      </c>
      <c r="C59" s="4" t="s">
        <v>57</v>
      </c>
      <c r="D59" s="4" t="s">
        <v>7</v>
      </c>
      <c r="E59" s="5">
        <v>4173563000</v>
      </c>
      <c r="F59" s="5">
        <f aca="true" t="shared" si="10" ref="F59:J62">F60</f>
        <v>34000</v>
      </c>
      <c r="G59" s="5">
        <f t="shared" si="10"/>
        <v>0</v>
      </c>
      <c r="H59" s="5">
        <f t="shared" si="10"/>
        <v>34000</v>
      </c>
      <c r="I59" s="5">
        <f t="shared" si="10"/>
        <v>0</v>
      </c>
      <c r="J59" s="5">
        <f t="shared" si="10"/>
        <v>0</v>
      </c>
      <c r="K59" s="6">
        <f t="shared" si="8"/>
        <v>0</v>
      </c>
      <c r="L59" s="16"/>
    </row>
    <row r="60" spans="1:12" ht="37.5" customHeight="1">
      <c r="A60" s="2" t="s">
        <v>37</v>
      </c>
      <c r="B60" s="9" t="s">
        <v>38</v>
      </c>
      <c r="C60" s="9" t="s">
        <v>57</v>
      </c>
      <c r="D60" s="9" t="s">
        <v>7</v>
      </c>
      <c r="E60" s="8">
        <v>1026392000</v>
      </c>
      <c r="F60" s="8">
        <f>F61</f>
        <v>34000</v>
      </c>
      <c r="G60" s="8">
        <f t="shared" si="10"/>
        <v>0</v>
      </c>
      <c r="H60" s="8">
        <f t="shared" si="10"/>
        <v>34000</v>
      </c>
      <c r="I60" s="8">
        <f t="shared" si="10"/>
        <v>0</v>
      </c>
      <c r="J60" s="8">
        <f t="shared" si="10"/>
        <v>0</v>
      </c>
      <c r="K60" s="10">
        <f t="shared" si="8"/>
        <v>0</v>
      </c>
      <c r="L60" s="16"/>
    </row>
    <row r="61" spans="1:12" ht="49.5" customHeight="1">
      <c r="A61" s="2" t="s">
        <v>41</v>
      </c>
      <c r="B61" s="9" t="s">
        <v>38</v>
      </c>
      <c r="C61" s="9" t="s">
        <v>59</v>
      </c>
      <c r="D61" s="9" t="s">
        <v>7</v>
      </c>
      <c r="E61" s="8">
        <v>69908000</v>
      </c>
      <c r="F61" s="8">
        <f t="shared" si="10"/>
        <v>34000</v>
      </c>
      <c r="G61" s="8">
        <f t="shared" si="10"/>
        <v>0</v>
      </c>
      <c r="H61" s="8">
        <f t="shared" si="10"/>
        <v>34000</v>
      </c>
      <c r="I61" s="8">
        <f t="shared" si="10"/>
        <v>0</v>
      </c>
      <c r="J61" s="8">
        <f t="shared" si="10"/>
        <v>0</v>
      </c>
      <c r="K61" s="10">
        <f t="shared" si="8"/>
        <v>0</v>
      </c>
      <c r="L61" s="16"/>
    </row>
    <row r="62" spans="1:12" ht="85.5" customHeight="1">
      <c r="A62" s="2" t="s">
        <v>54</v>
      </c>
      <c r="B62" s="9" t="s">
        <v>38</v>
      </c>
      <c r="C62" s="9" t="s">
        <v>64</v>
      </c>
      <c r="D62" s="9" t="s">
        <v>7</v>
      </c>
      <c r="E62" s="8">
        <v>69908000</v>
      </c>
      <c r="F62" s="8">
        <f>F63</f>
        <v>34000</v>
      </c>
      <c r="G62" s="8">
        <f t="shared" si="10"/>
        <v>0</v>
      </c>
      <c r="H62" s="8">
        <f t="shared" si="10"/>
        <v>34000</v>
      </c>
      <c r="I62" s="8">
        <f t="shared" si="10"/>
        <v>0</v>
      </c>
      <c r="J62" s="8">
        <f t="shared" si="10"/>
        <v>0</v>
      </c>
      <c r="K62" s="10">
        <f t="shared" si="8"/>
        <v>0</v>
      </c>
      <c r="L62" s="16"/>
    </row>
    <row r="63" spans="1:12" ht="64.5" customHeight="1">
      <c r="A63" s="2" t="s">
        <v>44</v>
      </c>
      <c r="B63" s="9" t="s">
        <v>38</v>
      </c>
      <c r="C63" s="9" t="s">
        <v>64</v>
      </c>
      <c r="D63" s="9" t="s">
        <v>45</v>
      </c>
      <c r="E63" s="8"/>
      <c r="F63" s="8">
        <v>34000</v>
      </c>
      <c r="G63" s="8"/>
      <c r="H63" s="8">
        <v>34000</v>
      </c>
      <c r="I63" s="8"/>
      <c r="J63" s="8">
        <v>0</v>
      </c>
      <c r="K63" s="10">
        <f t="shared" si="8"/>
        <v>0</v>
      </c>
      <c r="L63" s="16"/>
    </row>
    <row r="64" spans="1:12" ht="63.75" customHeight="1">
      <c r="A64" s="3" t="s">
        <v>73</v>
      </c>
      <c r="B64" s="4" t="s">
        <v>72</v>
      </c>
      <c r="C64" s="4" t="s">
        <v>57</v>
      </c>
      <c r="D64" s="4" t="s">
        <v>7</v>
      </c>
      <c r="E64" s="5">
        <v>4173563000</v>
      </c>
      <c r="F64" s="5">
        <f aca="true" t="shared" si="11" ref="F64:J67">F65</f>
        <v>21000</v>
      </c>
      <c r="G64" s="5">
        <f t="shared" si="11"/>
        <v>0</v>
      </c>
      <c r="H64" s="5">
        <f t="shared" si="11"/>
        <v>21000</v>
      </c>
      <c r="I64" s="5">
        <f t="shared" si="11"/>
        <v>0</v>
      </c>
      <c r="J64" s="5">
        <f t="shared" si="11"/>
        <v>0</v>
      </c>
      <c r="K64" s="6">
        <f aca="true" t="shared" si="12" ref="K64:K69">J64/H64%</f>
        <v>0</v>
      </c>
      <c r="L64" s="16"/>
    </row>
    <row r="65" spans="1:12" ht="147" customHeight="1">
      <c r="A65" s="2" t="s">
        <v>71</v>
      </c>
      <c r="B65" s="9" t="s">
        <v>66</v>
      </c>
      <c r="C65" s="9" t="s">
        <v>57</v>
      </c>
      <c r="D65" s="9" t="s">
        <v>7</v>
      </c>
      <c r="E65" s="8">
        <v>1026392000</v>
      </c>
      <c r="F65" s="8">
        <f>F66</f>
        <v>21000</v>
      </c>
      <c r="G65" s="8">
        <f t="shared" si="11"/>
        <v>0</v>
      </c>
      <c r="H65" s="8">
        <f t="shared" si="11"/>
        <v>21000</v>
      </c>
      <c r="I65" s="8">
        <f t="shared" si="11"/>
        <v>0</v>
      </c>
      <c r="J65" s="8">
        <f t="shared" si="11"/>
        <v>0</v>
      </c>
      <c r="K65" s="10">
        <f t="shared" si="12"/>
        <v>0</v>
      </c>
      <c r="L65" s="16"/>
    </row>
    <row r="66" spans="1:12" ht="129.75" customHeight="1">
      <c r="A66" s="2" t="s">
        <v>71</v>
      </c>
      <c r="B66" s="9" t="s">
        <v>66</v>
      </c>
      <c r="C66" s="9" t="s">
        <v>67</v>
      </c>
      <c r="D66" s="9" t="s">
        <v>7</v>
      </c>
      <c r="E66" s="8">
        <v>69908000</v>
      </c>
      <c r="F66" s="8">
        <f t="shared" si="11"/>
        <v>21000</v>
      </c>
      <c r="G66" s="8">
        <f t="shared" si="11"/>
        <v>0</v>
      </c>
      <c r="H66" s="8">
        <f t="shared" si="11"/>
        <v>21000</v>
      </c>
      <c r="I66" s="8">
        <f t="shared" si="11"/>
        <v>0</v>
      </c>
      <c r="J66" s="8">
        <f t="shared" si="11"/>
        <v>0</v>
      </c>
      <c r="K66" s="10">
        <f t="shared" si="12"/>
        <v>0</v>
      </c>
      <c r="L66" s="16"/>
    </row>
    <row r="67" spans="1:12" ht="20.25" customHeight="1">
      <c r="A67" s="2" t="s">
        <v>69</v>
      </c>
      <c r="B67" s="9" t="s">
        <v>66</v>
      </c>
      <c r="C67" s="9" t="s">
        <v>67</v>
      </c>
      <c r="D67" s="9" t="s">
        <v>70</v>
      </c>
      <c r="E67" s="8">
        <v>69908000</v>
      </c>
      <c r="F67" s="8">
        <f>F68</f>
        <v>21000</v>
      </c>
      <c r="G67" s="8">
        <f t="shared" si="11"/>
        <v>0</v>
      </c>
      <c r="H67" s="8">
        <f t="shared" si="11"/>
        <v>21000</v>
      </c>
      <c r="I67" s="8">
        <f t="shared" si="11"/>
        <v>0</v>
      </c>
      <c r="J67" s="8">
        <f t="shared" si="11"/>
        <v>0</v>
      </c>
      <c r="K67" s="10">
        <f t="shared" si="12"/>
        <v>0</v>
      </c>
      <c r="L67" s="16"/>
    </row>
    <row r="68" spans="1:12" ht="35.25" customHeight="1">
      <c r="A68" s="2" t="s">
        <v>65</v>
      </c>
      <c r="B68" s="9" t="s">
        <v>66</v>
      </c>
      <c r="C68" s="9" t="s">
        <v>67</v>
      </c>
      <c r="D68" s="9" t="s">
        <v>68</v>
      </c>
      <c r="E68" s="8"/>
      <c r="F68" s="8">
        <v>21000</v>
      </c>
      <c r="G68" s="8"/>
      <c r="H68" s="8">
        <v>21000</v>
      </c>
      <c r="I68" s="8"/>
      <c r="J68" s="8">
        <v>0</v>
      </c>
      <c r="K68" s="10">
        <f t="shared" si="12"/>
        <v>0</v>
      </c>
      <c r="L68" s="16"/>
    </row>
    <row r="69" spans="1:12" s="7" customFormat="1" ht="15.75" customHeight="1">
      <c r="A69" s="17" t="s">
        <v>22</v>
      </c>
      <c r="B69" s="4"/>
      <c r="C69" s="4"/>
      <c r="D69" s="4"/>
      <c r="E69" s="5">
        <v>28965770740</v>
      </c>
      <c r="F69" s="5">
        <f>F11+F26+F31+F40+F49+F64+F59</f>
        <v>5734738</v>
      </c>
      <c r="G69" s="5" t="e">
        <f>G11+G26+G31+G40+G49+G64+G59</f>
        <v>#REF!</v>
      </c>
      <c r="H69" s="5">
        <f>H11+H26+H31+H40+H49+H64+H59</f>
        <v>7703884</v>
      </c>
      <c r="I69" s="5" t="e">
        <f>I11+I26+I31+I40+I49+I64+I59</f>
        <v>#REF!</v>
      </c>
      <c r="J69" s="5">
        <f>J11+J26+J31+J40+J49+J64+J59</f>
        <v>3776212.74</v>
      </c>
      <c r="K69" s="6">
        <f t="shared" si="12"/>
        <v>49</v>
      </c>
      <c r="L69" s="16"/>
    </row>
    <row r="70" spans="1:10" ht="15" hidden="1">
      <c r="A70" s="26"/>
      <c r="B70" s="26"/>
      <c r="C70" s="26"/>
      <c r="D70" s="26"/>
      <c r="E70" s="1"/>
      <c r="F70" s="1"/>
      <c r="G70" s="1"/>
      <c r="H70" s="1"/>
      <c r="I70" s="1"/>
      <c r="J70" s="1"/>
    </row>
    <row r="72" ht="15">
      <c r="A72" s="18"/>
    </row>
  </sheetData>
  <sheetProtection/>
  <mergeCells count="7">
    <mergeCell ref="A70:D70"/>
    <mergeCell ref="A6:K6"/>
    <mergeCell ref="A7:K7"/>
    <mergeCell ref="D1:K1"/>
    <mergeCell ref="D2:K2"/>
    <mergeCell ref="D3:K3"/>
    <mergeCell ref="D4:K4"/>
  </mergeCells>
  <printOptions/>
  <pageMargins left="0.984251968503937" right="0.5905511811023623" top="0.5511811023622047" bottom="0.4330708661417323" header="0.15748031496062992" footer="0.1968503937007874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2018-07-18T01:13:38Z</cp:lastPrinted>
  <dcterms:created xsi:type="dcterms:W3CDTF">2005-10-25T02:02:41Z</dcterms:created>
  <dcterms:modified xsi:type="dcterms:W3CDTF">2019-10-21T02:30:03Z</dcterms:modified>
  <cp:category/>
  <cp:version/>
  <cp:contentType/>
  <cp:contentStatus/>
</cp:coreProperties>
</file>