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5" windowWidth="9720" windowHeight="7215" activeTab="0"/>
  </bookViews>
  <sheets>
    <sheet name="2021" sheetId="1" r:id="rId1"/>
  </sheets>
  <definedNames>
    <definedName name="_xlnm.Print_Titles" localSheetId="0">'2021'!$9:$9</definedName>
    <definedName name="_xlnm.Print_Area" localSheetId="0">'2021'!$A$1:$K$21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<sst xmlns="http://schemas.openxmlformats.org/spreadsheetml/2006/main" count="40" uniqueCount="40">
  <si>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показателей</t>
  </si>
  <si>
    <t>НАЛОГИ НА СОВОКУПНЫЙ ДОХОД</t>
  </si>
  <si>
    <t>НАЛОГИ НА ИМУЩЕСТВО</t>
  </si>
  <si>
    <t>План 1 полугодия 2006 года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</si>
  <si>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</si>
  <si>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</si>
  <si>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</t>
  </si>
  <si>
    <t>ДОХОДЫ ОТ ОКАЗАНИЯ ПЛАТНЫХ УСЛУГ И КОМПЕНСАЦИИ ЗАТРАТ ГОСУДАРСТВА</t>
  </si>
  <si>
    <t>Процент исполне-ния к уточнен-ному плану года</t>
  </si>
  <si>
    <t>1 квартал</t>
  </si>
  <si>
    <t>2 квартал</t>
  </si>
  <si>
    <t>ДОХОДЫ</t>
  </si>
  <si>
    <t>НАЛОГИ НА ПРИБЫЛЬ, ДОХОДЫ</t>
  </si>
  <si>
    <t>Финансирование за 2006 год</t>
  </si>
  <si>
    <t>ГОСУДАРСТВЕННАЯ ПОШЛИНА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</si>
  <si>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</si>
  <si>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</si>
  <si>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</si>
  <si>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</si>
  <si>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</si>
  <si>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000 1 11 00000 00 0000 000</t>
  </si>
  <si>
    <t>000 1 13 00000 00 0000 000</t>
  </si>
  <si>
    <t>000 2 00 00000 00 0000 000</t>
  </si>
  <si>
    <t>000 2 02 00000 00 0000 000</t>
  </si>
  <si>
    <t>Приложение 2</t>
  </si>
  <si>
    <t xml:space="preserve">Показатели </t>
  </si>
  <si>
    <t>по кодам классификации доходов бюджетов</t>
  </si>
  <si>
    <t>Код доходов</t>
  </si>
  <si>
    <t>БЕЗВОЗМЕЗДНЫЕ ПОСТУПЛЕНИЯ ОТ ДРУГИХ БЮДЖЕТОВ БЮДЖЕТНОЙ СИСТЕМЫ РОССИЙСКОЙ ФЕДЕРАЦИИ</t>
  </si>
  <si>
    <t>Григорьевского сельского поселения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</si>
  <si>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</si>
  <si>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</si>
  <si>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</si>
  <si>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</si>
  <si>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доходов бюджета Григорьевского сельского поселения за 2021 год</t>
  </si>
  <si>
    <t>Бюджет                     2021 года</t>
  </si>
  <si>
    <t>Уточненный бюджет                   2021 года</t>
  </si>
  <si>
    <t>Кассовое исполнение              за 2021 год</t>
  </si>
  <si>
    <t>к решению Муниципального комитета</t>
  </si>
  <si>
    <t>от 17.05.2022 №12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</si>
</sst>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0000"/>
    <numFmt numFmtId="187" formatCode="#,##0.0"/>
  </numFmts>
  <fonts count="49">
    <font>
      <sz val="1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4"/>
      <name val="Arial"/>
      <family val="0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184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Alignment="1">
      <alignment horizontal="center"/>
    </xf>
    <xf numFmtId="184" fontId="0" fillId="0" borderId="0" xfId="0" applyNumberFormat="1" applyFont="1" applyFill="1" applyAlignment="1">
      <alignment/>
    </xf>
    <xf numFmtId="0" fontId="13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wrapText="1"/>
    </xf>
    <xf numFmtId="184" fontId="8" fillId="33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1" fontId="11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wrapText="1"/>
    </xf>
    <xf numFmtId="184" fontId="8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184" fontId="7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" fontId="10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" fontId="1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4" fontId="3" fillId="0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3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4"/>
  <sheetViews>
    <sheetView tabSelected="1" view="pageBreakPreview" zoomScale="85" zoomScaleNormal="90" zoomScaleSheetLayoutView="85" zoomScalePageLayoutView="0" workbookViewId="0" topLeftCell="A1">
      <selection activeCell="A6" sqref="A6:K6"/>
    </sheetView>
  </sheetViews>
  <sheetFormatPr defaultColWidth="9.140625" defaultRowHeight="12.75"/>
  <cols>
    <col min="1" max="1" width="10.421875" style="3" customWidth="1"/>
    <col min="2" max="2" width="47.140625" style="3" customWidth="1"/>
    <col min="3" max="3" width="27.421875" style="12" customWidth="1"/>
    <col min="4" max="4" width="16.8515625" style="1" customWidth="1"/>
    <col min="5" max="5" width="17.7109375" style="1" hidden="1" customWidth="1"/>
    <col min="6" max="6" width="17.8515625" style="1" hidden="1" customWidth="1"/>
    <col min="7" max="7" width="0.13671875" style="1" hidden="1" customWidth="1"/>
    <col min="8" max="8" width="16.7109375" style="1" customWidth="1"/>
    <col min="9" max="9" width="19.7109375" style="1" hidden="1" customWidth="1"/>
    <col min="10" max="10" width="17.57421875" style="1" customWidth="1"/>
    <col min="11" max="11" width="10.8515625" style="4" customWidth="1"/>
    <col min="12" max="12" width="17.7109375" style="6" hidden="1" customWidth="1"/>
    <col min="13" max="16384" width="9.140625" style="1" customWidth="1"/>
  </cols>
  <sheetData>
    <row r="1" spans="1:12" s="2" customFormat="1" ht="25.5" customHeight="1">
      <c r="A1" s="9"/>
      <c r="B1" s="40"/>
      <c r="C1" s="40"/>
      <c r="D1" s="18" t="s">
        <v>24</v>
      </c>
      <c r="E1" s="18"/>
      <c r="F1" s="18"/>
      <c r="G1" s="18"/>
      <c r="H1" s="18"/>
      <c r="I1" s="18"/>
      <c r="J1" s="18"/>
      <c r="K1" s="18"/>
      <c r="L1" s="5"/>
    </row>
    <row r="2" spans="1:12" s="2" customFormat="1" ht="21.75" customHeight="1">
      <c r="A2" s="9"/>
      <c r="B2" s="10"/>
      <c r="C2" s="11"/>
      <c r="D2" s="18" t="s">
        <v>38</v>
      </c>
      <c r="E2" s="18"/>
      <c r="F2" s="18"/>
      <c r="G2" s="18"/>
      <c r="H2" s="18"/>
      <c r="I2" s="18"/>
      <c r="J2" s="18"/>
      <c r="K2" s="18"/>
      <c r="L2" s="5"/>
    </row>
    <row r="3" spans="1:12" s="2" customFormat="1" ht="23.25" customHeight="1">
      <c r="A3" s="9"/>
      <c r="B3" s="10"/>
      <c r="C3" s="11"/>
      <c r="D3" s="18" t="s">
        <v>29</v>
      </c>
      <c r="E3" s="18"/>
      <c r="F3" s="18"/>
      <c r="G3" s="18"/>
      <c r="H3" s="18"/>
      <c r="I3" s="18"/>
      <c r="J3" s="18"/>
      <c r="K3" s="18"/>
      <c r="L3" s="5"/>
    </row>
    <row r="4" spans="1:12" s="2" customFormat="1" ht="23.25" customHeight="1">
      <c r="A4" s="9"/>
      <c r="B4" s="10"/>
      <c r="C4" s="11"/>
      <c r="D4" s="43" t="s">
        <v>39</v>
      </c>
      <c r="E4" s="43"/>
      <c r="F4" s="43"/>
      <c r="G4" s="43"/>
      <c r="H4" s="43"/>
      <c r="I4" s="43"/>
      <c r="J4" s="43"/>
      <c r="K4" s="18"/>
      <c r="L4" s="5"/>
    </row>
    <row r="5" spans="1:45" s="2" customFormat="1" ht="19.5" customHeight="1">
      <c r="A5" s="41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s="2" customFormat="1" ht="19.5" customHeight="1">
      <c r="A6" s="42" t="s">
        <v>34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1:45" s="2" customFormat="1" ht="19.5" customHeight="1">
      <c r="A7" s="42" t="s">
        <v>26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11" s="31" customFormat="1" ht="117" customHeight="1">
      <c r="A8" s="45" t="s">
        <v>0</v>
      </c>
      <c r="B8" s="45"/>
      <c r="C8" s="19" t="s">
        <v>27</v>
      </c>
      <c r="D8" s="20" t="s">
        <v>35</v>
      </c>
      <c r="E8" s="21" t="s">
        <v>9</v>
      </c>
      <c r="F8" s="21" t="s">
        <v>10</v>
      </c>
      <c r="G8" s="20" t="s">
        <v>3</v>
      </c>
      <c r="H8" s="20" t="s">
        <v>36</v>
      </c>
      <c r="I8" s="20" t="s">
        <v>13</v>
      </c>
      <c r="J8" s="19" t="s">
        <v>37</v>
      </c>
      <c r="K8" s="22" t="s">
        <v>8</v>
      </c>
    </row>
    <row r="9" spans="1:11" s="31" customFormat="1" ht="16.5" customHeight="1">
      <c r="A9" s="44">
        <v>1</v>
      </c>
      <c r="B9" s="44"/>
      <c r="C9" s="23">
        <v>2</v>
      </c>
      <c r="D9" s="21">
        <v>3</v>
      </c>
      <c r="E9" s="21">
        <v>4</v>
      </c>
      <c r="F9" s="21">
        <v>5</v>
      </c>
      <c r="G9" s="21">
        <v>4</v>
      </c>
      <c r="H9" s="21">
        <v>4</v>
      </c>
      <c r="I9" s="21"/>
      <c r="J9" s="21">
        <v>5</v>
      </c>
      <c r="K9" s="21">
        <v>6</v>
      </c>
    </row>
    <row r="10" spans="1:12" s="33" customFormat="1" ht="18" customHeight="1">
      <c r="A10" s="39" t="s">
        <v>11</v>
      </c>
      <c r="B10" s="39"/>
      <c r="C10" s="24" t="s">
        <v>15</v>
      </c>
      <c r="D10" s="25">
        <f>D11+D12+D13+D14+D15+D16+D17+D18</f>
        <v>2776500</v>
      </c>
      <c r="E10" s="25">
        <f aca="true" t="shared" si="0" ref="E10:J10">E11+E12+E13+E14+E15+E16+E17+E18</f>
        <v>0</v>
      </c>
      <c r="F10" s="25">
        <f t="shared" si="0"/>
        <v>0</v>
      </c>
      <c r="G10" s="25">
        <f t="shared" si="0"/>
        <v>0</v>
      </c>
      <c r="H10" s="25">
        <f t="shared" si="0"/>
        <v>4524344</v>
      </c>
      <c r="I10" s="25">
        <f t="shared" si="0"/>
        <v>0</v>
      </c>
      <c r="J10" s="25">
        <f t="shared" si="0"/>
        <v>4529588.640000001</v>
      </c>
      <c r="K10" s="26">
        <f>J10/H10%</f>
        <v>100.11592045167212</v>
      </c>
      <c r="L10" s="32">
        <f aca="true" t="shared" si="1" ref="L10:L20">J10-H10</f>
        <v>5244.640000000596</v>
      </c>
    </row>
    <row r="11" spans="1:12" s="33" customFormat="1" ht="16.5" customHeight="1">
      <c r="A11" s="38" t="s">
        <v>12</v>
      </c>
      <c r="B11" s="38"/>
      <c r="C11" s="24" t="s">
        <v>16</v>
      </c>
      <c r="D11" s="27">
        <v>330000</v>
      </c>
      <c r="E11" s="27"/>
      <c r="F11" s="27"/>
      <c r="G11" s="27"/>
      <c r="H11" s="27">
        <f>580000+1544+2750</f>
        <v>584294</v>
      </c>
      <c r="I11" s="27"/>
      <c r="J11" s="27">
        <f>584385.73+1916.95+338.24+1523.31+14.53+2729.91+24.34</f>
        <v>590933.01</v>
      </c>
      <c r="K11" s="28">
        <f>J11/H11%</f>
        <v>101.13624476718913</v>
      </c>
      <c r="L11" s="32">
        <f t="shared" si="1"/>
        <v>6639.010000000009</v>
      </c>
    </row>
    <row r="12" spans="1:12" s="33" customFormat="1" ht="16.5" customHeight="1">
      <c r="A12" s="38" t="s">
        <v>1</v>
      </c>
      <c r="B12" s="38"/>
      <c r="C12" s="29" t="s">
        <v>17</v>
      </c>
      <c r="D12" s="27">
        <v>7000</v>
      </c>
      <c r="E12" s="27"/>
      <c r="F12" s="27"/>
      <c r="G12" s="27"/>
      <c r="H12" s="27">
        <v>7450</v>
      </c>
      <c r="I12" s="27"/>
      <c r="J12" s="27">
        <v>7450.2</v>
      </c>
      <c r="K12" s="28">
        <f aca="true" t="shared" si="2" ref="K12:K17">J12/H12%</f>
        <v>100.0026845637584</v>
      </c>
      <c r="L12" s="32">
        <f t="shared" si="1"/>
        <v>0.1999999999998181</v>
      </c>
    </row>
    <row r="13" spans="1:12" s="33" customFormat="1" ht="16.5" customHeight="1">
      <c r="A13" s="38" t="s">
        <v>2</v>
      </c>
      <c r="B13" s="38"/>
      <c r="C13" s="29" t="s">
        <v>18</v>
      </c>
      <c r="D13" s="27">
        <f>165000+2213000</f>
        <v>2378000</v>
      </c>
      <c r="E13" s="27"/>
      <c r="F13" s="27"/>
      <c r="G13" s="27"/>
      <c r="H13" s="27">
        <f>340000+2250000+1330000</f>
        <v>3920000</v>
      </c>
      <c r="I13" s="27"/>
      <c r="J13" s="27">
        <f>329893.32+7066.59+2198599.67+50091.98+1327678.85+5552.58</f>
        <v>3918882.99</v>
      </c>
      <c r="K13" s="28">
        <f t="shared" si="2"/>
        <v>99.97150484693879</v>
      </c>
      <c r="L13" s="32">
        <f t="shared" si="1"/>
        <v>-1117.0099999997765</v>
      </c>
    </row>
    <row r="14" spans="1:12" s="33" customFormat="1" ht="16.5" customHeight="1">
      <c r="A14" s="38" t="s">
        <v>14</v>
      </c>
      <c r="B14" s="38"/>
      <c r="C14" s="29" t="s">
        <v>19</v>
      </c>
      <c r="D14" s="27">
        <v>5000</v>
      </c>
      <c r="E14" s="27"/>
      <c r="F14" s="27"/>
      <c r="G14" s="27"/>
      <c r="H14" s="27">
        <v>2100</v>
      </c>
      <c r="I14" s="27"/>
      <c r="J14" s="27">
        <v>2100</v>
      </c>
      <c r="K14" s="28">
        <f t="shared" si="2"/>
        <v>100</v>
      </c>
      <c r="L14" s="32">
        <f t="shared" si="1"/>
        <v>0</v>
      </c>
    </row>
    <row r="15" spans="1:12" s="33" customFormat="1" ht="51" customHeight="1">
      <c r="A15" s="38" t="s">
        <v>4</v>
      </c>
      <c r="B15" s="38"/>
      <c r="C15" s="29" t="s">
        <v>20</v>
      </c>
      <c r="D15" s="27">
        <v>9000</v>
      </c>
      <c r="E15" s="27"/>
      <c r="F15" s="27"/>
      <c r="G15" s="27"/>
      <c r="H15" s="27">
        <v>9000</v>
      </c>
      <c r="I15" s="27"/>
      <c r="J15" s="27">
        <v>8722.44</v>
      </c>
      <c r="K15" s="28">
        <f t="shared" si="2"/>
        <v>96.91600000000001</v>
      </c>
      <c r="L15" s="32">
        <f t="shared" si="1"/>
        <v>-277.5599999999995</v>
      </c>
    </row>
    <row r="16" spans="1:12" s="33" customFormat="1" ht="34.5" customHeight="1">
      <c r="A16" s="38" t="s">
        <v>7</v>
      </c>
      <c r="B16" s="38"/>
      <c r="C16" s="29" t="s">
        <v>21</v>
      </c>
      <c r="D16" s="27">
        <v>46500</v>
      </c>
      <c r="E16" s="27"/>
      <c r="F16" s="27"/>
      <c r="G16" s="27"/>
      <c r="H16" s="27">
        <v>0</v>
      </c>
      <c r="I16" s="27"/>
      <c r="J16" s="27">
        <v>0</v>
      </c>
      <c r="K16" s="28">
        <v>0</v>
      </c>
      <c r="L16" s="32">
        <f t="shared" si="1"/>
        <v>0</v>
      </c>
    </row>
    <row r="17" spans="1:12" s="33" customFormat="1" ht="19.5" customHeight="1">
      <c r="A17" s="38" t="s">
        <v>30</v>
      </c>
      <c r="B17" s="38"/>
      <c r="C17" s="29" t="s">
        <v>31</v>
      </c>
      <c r="D17" s="27">
        <v>1000</v>
      </c>
      <c r="E17" s="27"/>
      <c r="F17" s="27"/>
      <c r="G17" s="27"/>
      <c r="H17" s="27">
        <v>1500</v>
      </c>
      <c r="I17" s="27"/>
      <c r="J17" s="27">
        <v>1500</v>
      </c>
      <c r="K17" s="28">
        <f t="shared" si="2"/>
        <v>100</v>
      </c>
      <c r="L17" s="32">
        <f t="shared" si="1"/>
        <v>0</v>
      </c>
    </row>
    <row r="18" spans="1:12" s="33" customFormat="1" ht="19.5" customHeight="1">
      <c r="A18" s="38" t="s">
        <v>32</v>
      </c>
      <c r="B18" s="38"/>
      <c r="C18" s="29" t="s">
        <v>33</v>
      </c>
      <c r="D18" s="27">
        <v>0</v>
      </c>
      <c r="E18" s="27"/>
      <c r="F18" s="27"/>
      <c r="G18" s="27"/>
      <c r="H18" s="27">
        <v>0</v>
      </c>
      <c r="I18" s="27"/>
      <c r="J18" s="27">
        <v>0</v>
      </c>
      <c r="K18" s="28">
        <v>0</v>
      </c>
      <c r="L18" s="32">
        <f>J18-H18</f>
        <v>0</v>
      </c>
    </row>
    <row r="19" spans="1:12" s="35" customFormat="1" ht="18.75" customHeight="1">
      <c r="A19" s="39" t="s">
        <v>5</v>
      </c>
      <c r="B19" s="39"/>
      <c r="C19" s="30" t="s">
        <v>22</v>
      </c>
      <c r="D19" s="25">
        <f>D20</f>
        <v>3929460</v>
      </c>
      <c r="E19" s="25">
        <f aca="true" t="shared" si="3" ref="E19:J19">E20</f>
        <v>0</v>
      </c>
      <c r="F19" s="25">
        <f t="shared" si="3"/>
        <v>0</v>
      </c>
      <c r="G19" s="25">
        <f t="shared" si="3"/>
        <v>0</v>
      </c>
      <c r="H19" s="25">
        <f t="shared" si="3"/>
        <v>3947310</v>
      </c>
      <c r="I19" s="25">
        <f t="shared" si="3"/>
        <v>0</v>
      </c>
      <c r="J19" s="25">
        <f t="shared" si="3"/>
        <v>3944413.2</v>
      </c>
      <c r="K19" s="26">
        <f>J19/H19%</f>
        <v>99.92661331387706</v>
      </c>
      <c r="L19" s="34">
        <f t="shared" si="1"/>
        <v>-2896.7999999998137</v>
      </c>
    </row>
    <row r="20" spans="1:12" s="33" customFormat="1" ht="51" customHeight="1">
      <c r="A20" s="38" t="s">
        <v>28</v>
      </c>
      <c r="B20" s="38"/>
      <c r="C20" s="29" t="s">
        <v>23</v>
      </c>
      <c r="D20" s="27">
        <v>3929460</v>
      </c>
      <c r="E20" s="27"/>
      <c r="F20" s="27"/>
      <c r="G20" s="27"/>
      <c r="H20" s="27">
        <v>3947310</v>
      </c>
      <c r="I20" s="27"/>
      <c r="J20" s="27">
        <v>3944413.2</v>
      </c>
      <c r="K20" s="28">
        <f>J20/H20%</f>
        <v>99.92661331387706</v>
      </c>
      <c r="L20" s="32">
        <f t="shared" si="1"/>
        <v>-2896.7999999998137</v>
      </c>
    </row>
    <row r="21" spans="1:12" s="35" customFormat="1" ht="18.75" customHeight="1">
      <c r="A21" s="37" t="s">
        <v>6</v>
      </c>
      <c r="B21" s="37"/>
      <c r="C21" s="13"/>
      <c r="D21" s="14">
        <f>D10+D19</f>
        <v>6705960</v>
      </c>
      <c r="E21" s="14">
        <f>E10+E19</f>
        <v>0</v>
      </c>
      <c r="F21" s="14">
        <f>F10+F19</f>
        <v>0</v>
      </c>
      <c r="G21" s="14">
        <f>G10+G19</f>
        <v>0</v>
      </c>
      <c r="H21" s="14">
        <f>H10+H19</f>
        <v>8471654</v>
      </c>
      <c r="I21" s="14">
        <f>J21</f>
        <v>8474001.84</v>
      </c>
      <c r="J21" s="14">
        <f>J10+J19</f>
        <v>8474001.84</v>
      </c>
      <c r="K21" s="15">
        <f>J21/H21%</f>
        <v>100.02771406858685</v>
      </c>
      <c r="L21" s="32">
        <f>J21-H21</f>
        <v>2347.839999999851</v>
      </c>
    </row>
    <row r="24" spans="4:11" ht="18">
      <c r="D24" s="36"/>
      <c r="E24" s="36"/>
      <c r="F24" s="36"/>
      <c r="G24" s="36"/>
      <c r="H24" s="36"/>
      <c r="I24" s="7"/>
      <c r="K24" s="8"/>
    </row>
  </sheetData>
  <sheetProtection/>
  <mergeCells count="20">
    <mergeCell ref="B1:C1"/>
    <mergeCell ref="A5:K5"/>
    <mergeCell ref="A6:K6"/>
    <mergeCell ref="A10:B10"/>
    <mergeCell ref="A17:B17"/>
    <mergeCell ref="D4:J4"/>
    <mergeCell ref="A7:K7"/>
    <mergeCell ref="A9:B9"/>
    <mergeCell ref="A8:B8"/>
    <mergeCell ref="A15:B15"/>
    <mergeCell ref="D24:H24"/>
    <mergeCell ref="A21:B21"/>
    <mergeCell ref="A13:B13"/>
    <mergeCell ref="A11:B11"/>
    <mergeCell ref="A12:B12"/>
    <mergeCell ref="A14:B14"/>
    <mergeCell ref="A16:B16"/>
    <mergeCell ref="A20:B20"/>
    <mergeCell ref="A19:B19"/>
    <mergeCell ref="A18:B18"/>
  </mergeCells>
  <printOptions/>
  <pageMargins left="0.45" right="0.17" top="0.31" bottom="0.25" header="0.1968503937007874" footer="0.15748031496062992"/>
  <pageSetup fitToHeight="1" fitToWidth="1" horizontalDpi="600" verticalDpi="600" orientation="landscape" paperSize="9" scale="95" r:id="rId1"/>
  <colBreaks count="1" manualBreakCount="1">
    <brk id="11" max="1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2022-05-20T03:05:17Z</cp:lastPrinted>
  <dcterms:created xsi:type="dcterms:W3CDTF">1996-10-08T23:32:33Z</dcterms:created>
  <dcterms:modified xsi:type="dcterms:W3CDTF">2022-05-20T03:05:36Z</dcterms:modified>
  <cp:category/>
  <cp:version/>
  <cp:contentType/>
  <cp:contentStatus/>
</cp:coreProperties>
</file>