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8970" activeTab="0"/>
  </bookViews>
  <sheets>
    <sheet name="2021 -2023 гг" sheetId="1" r:id="rId1"/>
  </sheets>
  <definedNames>
    <definedName name="_xlnm.Print_Titles" localSheetId="0">'2021 -2023 гг'!$13:$13</definedName>
    <definedName name="_xlnm.Print_Area" localSheetId="0">'2021 -2023 гг'!$A$1:$H$115</definedName>
  </definedNames>
  <calcPr fullCalcOnLoad="1"/>
</workbook>
</file>

<file path=xl/sharedStrings.xml><?xml version="1.0" encoding="utf-8"?>
<sst xmlns="http://schemas.openxmlformats.org/spreadsheetml/2006/main" count="442" uniqueCount="134">
  <si>
    <t>Наименование показателя</t>
  </si>
  <si>
    <t>Разд.</t>
  </si>
  <si>
    <t>Ц.ст.</t>
  </si>
  <si>
    <t>Расх.</t>
  </si>
  <si>
    <t>000</t>
  </si>
  <si>
    <t>0102</t>
  </si>
  <si>
    <t>0104</t>
  </si>
  <si>
    <t>0111</t>
  </si>
  <si>
    <t>0801</t>
  </si>
  <si>
    <t>Всего расходов: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</si>
  <si>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</si>
  <si>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</si>
  <si>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</si>
  <si>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Осуществление первичного воинского учета на территориях, где отсутствуют военные комиссариаты</t>
  </si>
  <si>
    <t>Расходы</t>
  </si>
  <si>
    <t>0800</t>
  </si>
  <si>
    <t>0500</t>
  </si>
  <si>
    <t>0100</t>
  </si>
  <si>
    <t>ОБЩЕГОСУДАРСТВЕННЫЕ ВОПРОСЫ</t>
  </si>
  <si>
    <t>ЖИЛИЩНО-КОММУНАЛЬНОЕ ХОЗЯЙСТВО</t>
  </si>
  <si>
    <t>КУЛЬТУРА И КИНЕМАТОГРАФИЯ</t>
  </si>
  <si>
    <t>СРЕДСТВА МАССОВОЙ ИНФОРМАЦИИ</t>
  </si>
  <si>
    <t>1200</t>
  </si>
  <si>
    <t>1204</t>
  </si>
  <si>
    <t>Другие вопросы в области средств массовой информации</t>
  </si>
  <si>
    <t>Мобилизационная и вневойсковая подготовка</t>
  </si>
  <si>
    <t>0203</t>
  </si>
  <si>
    <t>120</t>
  </si>
  <si>
    <t>240</t>
  </si>
  <si>
    <t>Уплата налогов, сборов и иных платежей</t>
  </si>
  <si>
    <t>850</t>
  </si>
  <si>
    <t>870</t>
  </si>
  <si>
    <t>Резервные средства</t>
  </si>
  <si>
    <t>НАЦИОНАЛЬНАЯ ОБОРОНА</t>
  </si>
  <si>
    <t>0200</t>
  </si>
  <si>
    <t>Глава Григорьевского сельского поселения</t>
  </si>
  <si>
    <t>0503</t>
  </si>
  <si>
    <t>Резервные фонды администрации Григорьевского сельского поселения</t>
  </si>
  <si>
    <t>Руководство и управление в сфере установленных функций органов органов местного самоуправления Григорьевского сельского поселения</t>
  </si>
  <si>
    <t>Информационное освещение деятельности органов местного самоуправления Григорьевского сельского поселения в средствах массовой информации</t>
  </si>
  <si>
    <t>руб.</t>
  </si>
  <si>
    <t>АДМИНИСТРАЦИЯ ГРИГОРЬЕВСКОГО СЕЛЬСКОГО ПОСЕЛЕНИЯ</t>
  </si>
  <si>
    <t>0000</t>
  </si>
  <si>
    <t>Вед.</t>
  </si>
  <si>
    <t>960</t>
  </si>
  <si>
    <t xml:space="preserve">                                                                                        </t>
  </si>
  <si>
    <t>Григорьевского сельского поселения</t>
  </si>
  <si>
    <t xml:space="preserve">                                                                             </t>
  </si>
  <si>
    <t>Культура</t>
  </si>
  <si>
    <t>0000000000</t>
  </si>
  <si>
    <t>Непрограммные направления деятельности органов местного самоуправления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</si>
  <si>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</si>
  <si>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</si>
  <si>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</si>
  <si>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9999915010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</si>
  <si>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</si>
  <si>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</si>
  <si>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</si>
  <si>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9999915020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</si>
  <si>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</si>
  <si>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</si>
  <si>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</si>
  <si>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</si>
  <si>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</si>
  <si>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9999915040</t>
  </si>
  <si>
    <t>9999951180</t>
  </si>
  <si>
    <t>0900000000</t>
  </si>
  <si>
    <t>Мероприятия администрации Григорьевского сельского поселения по благоустройству территории Григорьевского сельского поселения</t>
  </si>
  <si>
    <t>0800000000</t>
  </si>
  <si>
    <t>9999915060</t>
  </si>
  <si>
    <t>0900015080</t>
  </si>
  <si>
    <t>0800015090</t>
  </si>
  <si>
    <t xml:space="preserve">Мероприятия администрации Григорьевского сельского поселения по развитию культуры Григорьевского сельского поселения </t>
  </si>
  <si>
    <t>НАЦИОНАЛЬНАЯ ЭКОНОМИКА</t>
  </si>
  <si>
    <t>0400</t>
  </si>
  <si>
    <t>Дорожное хозяйство (дорожные фонды)</t>
  </si>
  <si>
    <t>0409</t>
  </si>
  <si>
    <t>Мероприятия администрации Григорьевского сельского поселения по обеспечению содержания, ремонта автомобильных дорог</t>
  </si>
  <si>
    <t>Другие вопросы в области национальной экономики</t>
  </si>
  <si>
    <t>МП "Развитие субъектов малого и среднего предпринимательства в Григорьевском сельском поселении"</t>
  </si>
  <si>
    <t>Мероприятия Администрации Григорьевского по развитию субъектов малого и среднего предпринимательства в Григорьев-ском сельском поселении</t>
  </si>
  <si>
    <t>0412</t>
  </si>
  <si>
    <t>0200000000</t>
  </si>
  <si>
    <t>0200015120</t>
  </si>
  <si>
    <t>МП "Благоустройство территории Григорьевского сельского поселения"</t>
  </si>
  <si>
    <t>МП "Развития культуры Григорьевского сельского поселения"</t>
  </si>
  <si>
    <t>МП "Доступная среда для инвалидов Григорьевского сельского поселения"</t>
  </si>
  <si>
    <t>Мероприятия Администрации Григорьевского по обеспечению формирования доступной среды для инвалидов Григорьевского сельского поселения</t>
  </si>
  <si>
    <t>0100000000</t>
  </si>
  <si>
    <t>0100015110</t>
  </si>
  <si>
    <t xml:space="preserve">МЕЖБЮДЖЕТНЫЕ ТРАНСФЕРТЫ ОБЩЕГО ХАРАКТЕРА БЮДЖЕТАМ БЮДЖЕТНОЙ СИСТЕМЫ РОССИЙСКОЙ ФЕДЕРАЦИИ
</t>
  </si>
  <si>
    <t xml:space="preserve">Прочие межбюджетные трансферты общего характера
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</si>
  <si>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</si>
  <si>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Межбюджетные трансферты
</t>
  </si>
  <si>
    <t xml:space="preserve">Иные межбюджетные трансферты
</t>
  </si>
  <si>
    <t>1400</t>
  </si>
  <si>
    <t>1403</t>
  </si>
  <si>
    <t>9999915070</t>
  </si>
  <si>
    <t>500</t>
  </si>
  <si>
    <t>540</t>
  </si>
  <si>
    <t>НАЦИОНАЛЬНАЯ БЕЗОПАСНОСТЬ И ПРАВООХРАНИТЕЛЬНАЯ ДЕЯТЕЛЬНОСТЬ</t>
  </si>
  <si>
    <t>Обеспечение пожарной безопасности</t>
  </si>
  <si>
    <t>МП "Обеспечение пожарной безопасности на территории Григорьевского сельского поселения"</t>
  </si>
  <si>
    <t>Другие вопросы в области национальной безопасности и правоохранительной деятельности</t>
  </si>
  <si>
    <t>МП "Профилактика правонарушений и обеспечение общественной безопасности в Григорьевском сельском поселении"</t>
  </si>
  <si>
    <t>Мероприятия администрации Григорьевского сельского поселения по поддержке и развитию деятельности Добровольной народной дружины Григорьевского сельского поселения</t>
  </si>
  <si>
    <t>0300</t>
  </si>
  <si>
    <t>0310</t>
  </si>
  <si>
    <t>0300000000</t>
  </si>
  <si>
    <t>0300015140</t>
  </si>
  <si>
    <t>0314</t>
  </si>
  <si>
    <t>0400000000</t>
  </si>
  <si>
    <t>0400015150</t>
  </si>
  <si>
    <t>0300015150</t>
  </si>
  <si>
    <t>Мероприятия по обеспечению первичных мер пожарной безопасности в границах населенных пунктов Григорьевского сельского  поселения</t>
  </si>
  <si>
    <t>Содержание и обслуживание казны Григорьевского сельского поселения, оценка недвижимости, признание прав и регулиро-вание отношений по муниципальной собственности</t>
  </si>
  <si>
    <t>0113</t>
  </si>
  <si>
    <t>9999915160</t>
  </si>
  <si>
    <t>9999911630</t>
  </si>
  <si>
    <t>Мероприятия администрации Григорьевского сельского поселения по содержанию мест захоронения</t>
  </si>
  <si>
    <t>9999910680</t>
  </si>
  <si>
    <t>Мероприятия администрации Григорьевского сельского поселения за счет средств субсидий Михайловского муниципального района по развитию культуры ММР</t>
  </si>
  <si>
    <t>9999911610</t>
  </si>
  <si>
    <t>Сумма</t>
  </si>
  <si>
    <t>2022 год</t>
  </si>
  <si>
    <t>2023 год</t>
  </si>
  <si>
    <t xml:space="preserve">к  решению муниципального комитета </t>
  </si>
  <si>
    <t xml:space="preserve">"Приложение № 6 </t>
  </si>
  <si>
    <t xml:space="preserve">Приложение № 2 </t>
  </si>
  <si>
    <t xml:space="preserve">от 27.12.2021 </t>
  </si>
  <si>
    <t>№30</t>
  </si>
  <si>
    <t xml:space="preserve">  бюджета Григорьевского сельского поселения на 2022 год и плановый период 2023 и 2024 годов по разделам, подразделам, целевым статьям и видам расходов в соответствии с бюджетной классификацией РФ в ведомственной структуре расходов бюджета</t>
  </si>
  <si>
    <t>2024 год</t>
  </si>
  <si>
    <t>от 24.02.2022 №7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</si>
</sst>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  <numFmt numFmtId="179" formatCode="[$-FC19]d\ mmmm\ yyyy\ &quot;г.&quot;"/>
  </numFmts>
  <fonts count="4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" fontId="9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 shrinkToFi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center" shrinkToFit="1"/>
    </xf>
    <xf numFmtId="4" fontId="2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4" fontId="3" fillId="0" borderId="10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49" fontId="10" fillId="7" borderId="10" xfId="0" applyNumberFormat="1" applyFont="1" applyFill="1" applyBorder="1" applyAlignment="1">
      <alignment horizontal="center" vertical="center" wrapText="1"/>
    </xf>
    <xf numFmtId="4" fontId="10" fillId="7" borderId="10" xfId="0" applyNumberFormat="1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left" vertical="top" wrapText="1"/>
    </xf>
    <xf numFmtId="0" fontId="2" fillId="6" borderId="10" xfId="0" applyFont="1" applyFill="1" applyBorder="1" applyAlignment="1">
      <alignment horizontal="center" vertical="top" wrapText="1"/>
    </xf>
    <xf numFmtId="49" fontId="4" fillId="6" borderId="10" xfId="0" applyNumberFormat="1" applyFont="1" applyFill="1" applyBorder="1" applyAlignment="1">
      <alignment horizontal="center" vertical="center" shrinkToFit="1"/>
    </xf>
    <xf numFmtId="4" fontId="4" fillId="6" borderId="10" xfId="0" applyNumberFormat="1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vertical="top" wrapText="1" shrinkToFi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 shrinkToFit="1"/>
    </xf>
    <xf numFmtId="4" fontId="2" fillId="0" borderId="10" xfId="0" applyNumberFormat="1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2" fillId="6" borderId="10" xfId="0" applyFont="1" applyFill="1" applyBorder="1" applyAlignment="1">
      <alignment vertical="top" wrapText="1"/>
    </xf>
    <xf numFmtId="49" fontId="2" fillId="6" borderId="10" xfId="0" applyNumberFormat="1" applyFont="1" applyFill="1" applyBorder="1" applyAlignment="1">
      <alignment horizontal="center" vertical="center" wrapText="1"/>
    </xf>
    <xf numFmtId="49" fontId="2" fillId="6" borderId="10" xfId="0" applyNumberFormat="1" applyFont="1" applyFill="1" applyBorder="1" applyAlignment="1">
      <alignment horizontal="center" vertical="center" shrinkToFit="1"/>
    </xf>
    <xf numFmtId="4" fontId="2" fillId="6" borderId="10" xfId="0" applyNumberFormat="1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vertical="top" wrapText="1"/>
    </xf>
    <xf numFmtId="49" fontId="2" fillId="6" borderId="10" xfId="0" applyNumberFormat="1" applyFont="1" applyFill="1" applyBorder="1" applyAlignment="1">
      <alignment horizontal="center" vertical="top" wrapText="1"/>
    </xf>
    <xf numFmtId="4" fontId="2" fillId="6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49" fontId="10" fillId="6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right"/>
    </xf>
    <xf numFmtId="0" fontId="3" fillId="0" borderId="0" xfId="0" applyFont="1" applyFill="1" applyAlignment="1">
      <alignment horizontal="left" wrapText="1"/>
    </xf>
    <xf numFmtId="0" fontId="9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3" fillId="0" borderId="12" xfId="0" applyFont="1" applyBorder="1" applyAlignment="1">
      <alignment horizontal="right"/>
    </xf>
    <xf numFmtId="0" fontId="3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5"/>
  <sheetViews>
    <sheetView showGridLines="0" tabSelected="1" view="pageBreakPreview" zoomScaleSheetLayoutView="100" zoomScalePageLayoutView="0" workbookViewId="0" topLeftCell="A1">
      <selection activeCell="H9" sqref="H9"/>
    </sheetView>
  </sheetViews>
  <sheetFormatPr defaultColWidth="9.00390625" defaultRowHeight="12.75" outlineLevelRow="6"/>
  <cols>
    <col min="1" max="1" width="67.625" style="2" customWidth="1"/>
    <col min="2" max="2" width="7.875" style="2" customWidth="1"/>
    <col min="3" max="3" width="8.875" style="2" customWidth="1"/>
    <col min="4" max="4" width="14.00390625" style="2" customWidth="1"/>
    <col min="5" max="5" width="7.75390625" style="2" customWidth="1"/>
    <col min="6" max="8" width="15.875" style="2" customWidth="1"/>
    <col min="9" max="16384" width="9.125" style="2" customWidth="1"/>
  </cols>
  <sheetData>
    <row r="1" spans="2:8" ht="15.75">
      <c r="B1" s="45" t="s">
        <v>128</v>
      </c>
      <c r="C1" s="45"/>
      <c r="D1" s="45"/>
      <c r="E1" s="45"/>
      <c r="F1" s="45"/>
      <c r="G1" s="45"/>
      <c r="H1" s="45"/>
    </row>
    <row r="2" spans="2:8" ht="15.75">
      <c r="B2" s="45" t="s">
        <v>126</v>
      </c>
      <c r="C2" s="45"/>
      <c r="D2" s="45"/>
      <c r="E2" s="45"/>
      <c r="F2" s="45"/>
      <c r="G2" s="45"/>
      <c r="H2" s="45"/>
    </row>
    <row r="3" spans="2:8" ht="15.75">
      <c r="B3" s="45" t="s">
        <v>46</v>
      </c>
      <c r="C3" s="45"/>
      <c r="D3" s="45"/>
      <c r="E3" s="45"/>
      <c r="F3" s="45"/>
      <c r="G3" s="45"/>
      <c r="H3" s="45"/>
    </row>
    <row r="4" ht="15.75">
      <c r="G4" s="49" t="s">
        <v>133</v>
      </c>
    </row>
    <row r="5" spans="1:8" ht="20.25" customHeight="1">
      <c r="A5" s="5" t="s">
        <v>45</v>
      </c>
      <c r="B5" s="45" t="s">
        <v>127</v>
      </c>
      <c r="C5" s="45"/>
      <c r="D5" s="45"/>
      <c r="E5" s="45"/>
      <c r="F5" s="45"/>
      <c r="G5" s="45"/>
      <c r="H5" s="45"/>
    </row>
    <row r="6" spans="1:8" ht="13.5" customHeight="1">
      <c r="A6" s="5"/>
      <c r="B6" s="45" t="s">
        <v>126</v>
      </c>
      <c r="C6" s="45"/>
      <c r="D6" s="45"/>
      <c r="E6" s="45"/>
      <c r="F6" s="45"/>
      <c r="G6" s="45"/>
      <c r="H6" s="45"/>
    </row>
    <row r="7" spans="1:8" ht="13.5" customHeight="1">
      <c r="A7" s="5"/>
      <c r="B7" s="45" t="s">
        <v>46</v>
      </c>
      <c r="C7" s="45"/>
      <c r="D7" s="45"/>
      <c r="E7" s="45"/>
      <c r="F7" s="45"/>
      <c r="G7" s="45"/>
      <c r="H7" s="45"/>
    </row>
    <row r="8" spans="1:8" ht="15" customHeight="1">
      <c r="A8" s="5" t="s">
        <v>47</v>
      </c>
      <c r="B8" s="43"/>
      <c r="C8" s="43"/>
      <c r="D8" s="43"/>
      <c r="E8" s="43"/>
      <c r="F8" s="5"/>
      <c r="G8" s="5" t="s">
        <v>129</v>
      </c>
      <c r="H8" s="5" t="s">
        <v>130</v>
      </c>
    </row>
    <row r="10" spans="1:8" ht="30.75" customHeight="1">
      <c r="A10" s="46" t="s">
        <v>14</v>
      </c>
      <c r="B10" s="46"/>
      <c r="C10" s="46"/>
      <c r="D10" s="46"/>
      <c r="E10" s="46"/>
      <c r="F10" s="46"/>
      <c r="G10" s="46"/>
      <c r="H10" s="46"/>
    </row>
    <row r="11" spans="1:8" ht="57" customHeight="1">
      <c r="A11" s="47" t="s">
        <v>131</v>
      </c>
      <c r="B11" s="47"/>
      <c r="C11" s="47"/>
      <c r="D11" s="47"/>
      <c r="E11" s="47"/>
      <c r="F11" s="47"/>
      <c r="G11" s="47"/>
      <c r="H11" s="47"/>
    </row>
    <row r="12" spans="1:8" ht="15.75">
      <c r="A12" s="48" t="s">
        <v>40</v>
      </c>
      <c r="B12" s="48"/>
      <c r="C12" s="48"/>
      <c r="D12" s="48"/>
      <c r="E12" s="48"/>
      <c r="F12" s="48"/>
      <c r="G12" s="48"/>
      <c r="H12" s="48"/>
    </row>
    <row r="13" spans="1:8" ht="14.25">
      <c r="A13" s="44" t="s">
        <v>0</v>
      </c>
      <c r="B13" s="44" t="s">
        <v>43</v>
      </c>
      <c r="C13" s="44" t="s">
        <v>1</v>
      </c>
      <c r="D13" s="44" t="s">
        <v>2</v>
      </c>
      <c r="E13" s="44" t="s">
        <v>3</v>
      </c>
      <c r="F13" s="44" t="s">
        <v>123</v>
      </c>
      <c r="G13" s="44"/>
      <c r="H13" s="44"/>
    </row>
    <row r="14" spans="1:8" ht="14.25">
      <c r="A14" s="44"/>
      <c r="B14" s="44"/>
      <c r="C14" s="44"/>
      <c r="D14" s="44"/>
      <c r="E14" s="44"/>
      <c r="F14" s="13" t="s">
        <v>124</v>
      </c>
      <c r="G14" s="13" t="s">
        <v>125</v>
      </c>
      <c r="H14" s="13" t="s">
        <v>132</v>
      </c>
    </row>
    <row r="15" spans="1:8" ht="33">
      <c r="A15" s="14" t="s">
        <v>41</v>
      </c>
      <c r="B15" s="15">
        <v>960</v>
      </c>
      <c r="C15" s="15" t="s">
        <v>42</v>
      </c>
      <c r="D15" s="15" t="s">
        <v>49</v>
      </c>
      <c r="E15" s="15" t="s">
        <v>4</v>
      </c>
      <c r="F15" s="16">
        <f>F115</f>
        <v>7934550</v>
      </c>
      <c r="G15" s="16">
        <f>G115</f>
        <v>4779360</v>
      </c>
      <c r="H15" s="16">
        <f>H115</f>
        <v>4656680</v>
      </c>
    </row>
    <row r="16" spans="1:8" ht="18.75" customHeight="1" outlineLevel="2">
      <c r="A16" s="17" t="s">
        <v>18</v>
      </c>
      <c r="B16" s="18">
        <v>960</v>
      </c>
      <c r="C16" s="19" t="s">
        <v>17</v>
      </c>
      <c r="D16" s="19" t="s">
        <v>49</v>
      </c>
      <c r="E16" s="19" t="s">
        <v>4</v>
      </c>
      <c r="F16" s="20">
        <f>F17+F23+F33+F39</f>
        <v>2836005</v>
      </c>
      <c r="G16" s="20">
        <f>G17+G23+G33+G39</f>
        <v>2772780</v>
      </c>
      <c r="H16" s="20">
        <f>H17+H23+H33+H39</f>
        <v>2866472</v>
      </c>
    </row>
    <row r="17" spans="1:8" s="3" customFormat="1" ht="33" customHeight="1" outlineLevel="3">
      <c r="A17" s="21" t="s">
        <v>10</v>
      </c>
      <c r="B17" s="22">
        <v>960</v>
      </c>
      <c r="C17" s="23" t="s">
        <v>5</v>
      </c>
      <c r="D17" s="23" t="s">
        <v>49</v>
      </c>
      <c r="E17" s="23" t="s">
        <v>4</v>
      </c>
      <c r="F17" s="24">
        <f aca="true" t="shared" si="0" ref="F17:H21">F18</f>
        <v>895871</v>
      </c>
      <c r="G17" s="24">
        <f t="shared" si="0"/>
        <v>904787</v>
      </c>
      <c r="H17" s="24">
        <f t="shared" si="0"/>
        <v>940979</v>
      </c>
    </row>
    <row r="18" spans="1:8" ht="34.5" customHeight="1" outlineLevel="3">
      <c r="A18" s="6" t="s">
        <v>50</v>
      </c>
      <c r="B18" s="22">
        <v>960</v>
      </c>
      <c r="C18" s="8" t="s">
        <v>5</v>
      </c>
      <c r="D18" s="8" t="s">
        <v>51</v>
      </c>
      <c r="E18" s="8" t="s">
        <v>4</v>
      </c>
      <c r="F18" s="9">
        <f t="shared" si="0"/>
        <v>895871</v>
      </c>
      <c r="G18" s="9">
        <f t="shared" si="0"/>
        <v>904787</v>
      </c>
      <c r="H18" s="9">
        <f t="shared" si="0"/>
        <v>940979</v>
      </c>
    </row>
    <row r="19" spans="1:8" ht="35.25" customHeight="1" outlineLevel="3">
      <c r="A19" s="6" t="s">
        <v>52</v>
      </c>
      <c r="B19" s="22">
        <v>960</v>
      </c>
      <c r="C19" s="8" t="s">
        <v>5</v>
      </c>
      <c r="D19" s="8" t="s">
        <v>53</v>
      </c>
      <c r="E19" s="8" t="s">
        <v>4</v>
      </c>
      <c r="F19" s="9">
        <f t="shared" si="0"/>
        <v>895871</v>
      </c>
      <c r="G19" s="9">
        <f t="shared" si="0"/>
        <v>904787</v>
      </c>
      <c r="H19" s="9">
        <f t="shared" si="0"/>
        <v>940979</v>
      </c>
    </row>
    <row r="20" spans="1:8" ht="18.75" customHeight="1" outlineLevel="4">
      <c r="A20" s="7" t="s">
        <v>35</v>
      </c>
      <c r="B20" s="22">
        <v>960</v>
      </c>
      <c r="C20" s="8" t="s">
        <v>5</v>
      </c>
      <c r="D20" s="8" t="s">
        <v>54</v>
      </c>
      <c r="E20" s="8" t="s">
        <v>4</v>
      </c>
      <c r="F20" s="9">
        <f t="shared" si="0"/>
        <v>895871</v>
      </c>
      <c r="G20" s="9">
        <f t="shared" si="0"/>
        <v>904787</v>
      </c>
      <c r="H20" s="9">
        <f t="shared" si="0"/>
        <v>940979</v>
      </c>
    </row>
    <row r="21" spans="1:8" ht="18.75" customHeight="1" outlineLevel="4">
      <c r="A21" s="7" t="s">
        <v>55</v>
      </c>
      <c r="B21" s="22">
        <v>960</v>
      </c>
      <c r="C21" s="8" t="s">
        <v>5</v>
      </c>
      <c r="D21" s="8" t="s">
        <v>54</v>
      </c>
      <c r="E21" s="8" t="s">
        <v>56</v>
      </c>
      <c r="F21" s="9">
        <f t="shared" si="0"/>
        <v>895871</v>
      </c>
      <c r="G21" s="9">
        <f t="shared" si="0"/>
        <v>904787</v>
      </c>
      <c r="H21" s="9">
        <f t="shared" si="0"/>
        <v>940979</v>
      </c>
    </row>
    <row r="22" spans="1:8" ht="17.25" customHeight="1" outlineLevel="5">
      <c r="A22" s="25" t="s">
        <v>57</v>
      </c>
      <c r="B22" s="22">
        <v>960</v>
      </c>
      <c r="C22" s="10" t="s">
        <v>5</v>
      </c>
      <c r="D22" s="10" t="s">
        <v>54</v>
      </c>
      <c r="E22" s="10" t="s">
        <v>27</v>
      </c>
      <c r="F22" s="11">
        <v>895871</v>
      </c>
      <c r="G22" s="11">
        <f>904787</f>
        <v>904787</v>
      </c>
      <c r="H22" s="11">
        <v>940979</v>
      </c>
    </row>
    <row r="23" spans="1:8" s="4" customFormat="1" ht="47.25" outlineLevel="5">
      <c r="A23" s="7" t="s">
        <v>11</v>
      </c>
      <c r="B23" s="22">
        <v>960</v>
      </c>
      <c r="C23" s="8" t="s">
        <v>6</v>
      </c>
      <c r="D23" s="8" t="s">
        <v>49</v>
      </c>
      <c r="E23" s="8" t="s">
        <v>4</v>
      </c>
      <c r="F23" s="9">
        <f aca="true" t="shared" si="1" ref="F23:H25">F24</f>
        <v>1604129</v>
      </c>
      <c r="G23" s="9">
        <f t="shared" si="1"/>
        <v>1483988</v>
      </c>
      <c r="H23" s="9">
        <f t="shared" si="1"/>
        <v>1541488</v>
      </c>
    </row>
    <row r="24" spans="1:8" s="4" customFormat="1" ht="31.5" outlineLevel="5">
      <c r="A24" s="6" t="s">
        <v>50</v>
      </c>
      <c r="B24" s="22">
        <v>960</v>
      </c>
      <c r="C24" s="8" t="s">
        <v>6</v>
      </c>
      <c r="D24" s="8" t="s">
        <v>51</v>
      </c>
      <c r="E24" s="8" t="s">
        <v>4</v>
      </c>
      <c r="F24" s="9">
        <f t="shared" si="1"/>
        <v>1604129</v>
      </c>
      <c r="G24" s="9">
        <f t="shared" si="1"/>
        <v>1483988</v>
      </c>
      <c r="H24" s="9">
        <f t="shared" si="1"/>
        <v>1541488</v>
      </c>
    </row>
    <row r="25" spans="1:8" s="4" customFormat="1" ht="31.5" outlineLevel="5">
      <c r="A25" s="6" t="s">
        <v>52</v>
      </c>
      <c r="B25" s="22">
        <v>960</v>
      </c>
      <c r="C25" s="8" t="s">
        <v>6</v>
      </c>
      <c r="D25" s="8" t="s">
        <v>53</v>
      </c>
      <c r="E25" s="8" t="s">
        <v>4</v>
      </c>
      <c r="F25" s="9">
        <f t="shared" si="1"/>
        <v>1604129</v>
      </c>
      <c r="G25" s="9">
        <f t="shared" si="1"/>
        <v>1483988</v>
      </c>
      <c r="H25" s="9">
        <f t="shared" si="1"/>
        <v>1541488</v>
      </c>
    </row>
    <row r="26" spans="1:8" s="4" customFormat="1" ht="47.25" outlineLevel="5">
      <c r="A26" s="21" t="s">
        <v>38</v>
      </c>
      <c r="B26" s="22">
        <v>960</v>
      </c>
      <c r="C26" s="8" t="s">
        <v>6</v>
      </c>
      <c r="D26" s="8" t="s">
        <v>58</v>
      </c>
      <c r="E26" s="8" t="s">
        <v>4</v>
      </c>
      <c r="F26" s="9">
        <f>F27+F29+F31</f>
        <v>1604129</v>
      </c>
      <c r="G26" s="9">
        <f>G27+G29+G31</f>
        <v>1483988</v>
      </c>
      <c r="H26" s="9">
        <f>H27+H29+H31</f>
        <v>1541488</v>
      </c>
    </row>
    <row r="27" spans="1:8" s="4" customFormat="1" ht="63" outlineLevel="5">
      <c r="A27" s="7" t="s">
        <v>55</v>
      </c>
      <c r="B27" s="22">
        <v>960</v>
      </c>
      <c r="C27" s="8" t="s">
        <v>6</v>
      </c>
      <c r="D27" s="8" t="s">
        <v>58</v>
      </c>
      <c r="E27" s="8" t="s">
        <v>56</v>
      </c>
      <c r="F27" s="9">
        <f>F28</f>
        <v>1557653</v>
      </c>
      <c r="G27" s="9">
        <f>G28</f>
        <v>1437512</v>
      </c>
      <c r="H27" s="9">
        <f>H28</f>
        <v>1495012</v>
      </c>
    </row>
    <row r="28" spans="1:8" s="4" customFormat="1" ht="31.5" outlineLevel="5">
      <c r="A28" s="25" t="s">
        <v>57</v>
      </c>
      <c r="B28" s="22">
        <v>960</v>
      </c>
      <c r="C28" s="10" t="s">
        <v>6</v>
      </c>
      <c r="D28" s="10" t="s">
        <v>58</v>
      </c>
      <c r="E28" s="10" t="s">
        <v>27</v>
      </c>
      <c r="F28" s="11">
        <f>1196354+361299</f>
        <v>1557653</v>
      </c>
      <c r="G28" s="11">
        <f>1104080+333432</f>
        <v>1437512</v>
      </c>
      <c r="H28" s="11">
        <f>1148243+346769</f>
        <v>1495012</v>
      </c>
    </row>
    <row r="29" spans="1:8" s="4" customFormat="1" ht="31.5" outlineLevel="5">
      <c r="A29" s="7" t="s">
        <v>59</v>
      </c>
      <c r="B29" s="26">
        <v>960</v>
      </c>
      <c r="C29" s="8" t="s">
        <v>6</v>
      </c>
      <c r="D29" s="8" t="s">
        <v>58</v>
      </c>
      <c r="E29" s="8" t="s">
        <v>60</v>
      </c>
      <c r="F29" s="9">
        <f>F30</f>
        <v>44055</v>
      </c>
      <c r="G29" s="9">
        <f>G30</f>
        <v>44055</v>
      </c>
      <c r="H29" s="9">
        <f>H30</f>
        <v>44055</v>
      </c>
    </row>
    <row r="30" spans="1:8" s="4" customFormat="1" ht="31.5" outlineLevel="5">
      <c r="A30" s="12" t="s">
        <v>61</v>
      </c>
      <c r="B30" s="27">
        <v>960</v>
      </c>
      <c r="C30" s="10" t="s">
        <v>6</v>
      </c>
      <c r="D30" s="10" t="s">
        <v>58</v>
      </c>
      <c r="E30" s="10" t="s">
        <v>28</v>
      </c>
      <c r="F30" s="11">
        <v>44055</v>
      </c>
      <c r="G30" s="11">
        <v>44055</v>
      </c>
      <c r="H30" s="11">
        <v>44055</v>
      </c>
    </row>
    <row r="31" spans="1:8" s="4" customFormat="1" ht="15.75" outlineLevel="5">
      <c r="A31" s="6" t="s">
        <v>62</v>
      </c>
      <c r="B31" s="27">
        <v>960</v>
      </c>
      <c r="C31" s="8" t="s">
        <v>6</v>
      </c>
      <c r="D31" s="8" t="s">
        <v>58</v>
      </c>
      <c r="E31" s="8" t="s">
        <v>63</v>
      </c>
      <c r="F31" s="9">
        <f>F32</f>
        <v>2421</v>
      </c>
      <c r="G31" s="9">
        <f>G32</f>
        <v>2421</v>
      </c>
      <c r="H31" s="9">
        <f>H32</f>
        <v>2421</v>
      </c>
    </row>
    <row r="32" spans="1:8" s="4" customFormat="1" ht="15.75" outlineLevel="5">
      <c r="A32" s="12" t="s">
        <v>29</v>
      </c>
      <c r="B32" s="27">
        <v>960</v>
      </c>
      <c r="C32" s="10" t="s">
        <v>6</v>
      </c>
      <c r="D32" s="10" t="s">
        <v>58</v>
      </c>
      <c r="E32" s="10" t="s">
        <v>30</v>
      </c>
      <c r="F32" s="11">
        <f>405+2016</f>
        <v>2421</v>
      </c>
      <c r="G32" s="11">
        <f>405+2016</f>
        <v>2421</v>
      </c>
      <c r="H32" s="11">
        <f>405+2016</f>
        <v>2421</v>
      </c>
    </row>
    <row r="33" spans="1:8" s="4" customFormat="1" ht="15.75" outlineLevel="5">
      <c r="A33" s="7" t="s">
        <v>12</v>
      </c>
      <c r="B33" s="27">
        <v>960</v>
      </c>
      <c r="C33" s="8" t="s">
        <v>7</v>
      </c>
      <c r="D33" s="8" t="s">
        <v>49</v>
      </c>
      <c r="E33" s="8" t="s">
        <v>4</v>
      </c>
      <c r="F33" s="9">
        <f aca="true" t="shared" si="2" ref="F33:H35">F34</f>
        <v>10000</v>
      </c>
      <c r="G33" s="9">
        <f t="shared" si="2"/>
        <v>10000</v>
      </c>
      <c r="H33" s="9">
        <f t="shared" si="2"/>
        <v>10000</v>
      </c>
    </row>
    <row r="34" spans="1:8" s="4" customFormat="1" ht="31.5" outlineLevel="5">
      <c r="A34" s="6" t="s">
        <v>50</v>
      </c>
      <c r="B34" s="27">
        <v>960</v>
      </c>
      <c r="C34" s="8" t="s">
        <v>7</v>
      </c>
      <c r="D34" s="8" t="s">
        <v>51</v>
      </c>
      <c r="E34" s="8" t="s">
        <v>4</v>
      </c>
      <c r="F34" s="9">
        <f t="shared" si="2"/>
        <v>10000</v>
      </c>
      <c r="G34" s="9">
        <f t="shared" si="2"/>
        <v>10000</v>
      </c>
      <c r="H34" s="9">
        <f t="shared" si="2"/>
        <v>10000</v>
      </c>
    </row>
    <row r="35" spans="1:8" s="4" customFormat="1" ht="31.5" outlineLevel="3">
      <c r="A35" s="6" t="s">
        <v>52</v>
      </c>
      <c r="B35" s="22">
        <v>960</v>
      </c>
      <c r="C35" s="8" t="s">
        <v>7</v>
      </c>
      <c r="D35" s="8" t="s">
        <v>53</v>
      </c>
      <c r="E35" s="8" t="s">
        <v>4</v>
      </c>
      <c r="F35" s="9">
        <f t="shared" si="2"/>
        <v>10000</v>
      </c>
      <c r="G35" s="9">
        <f t="shared" si="2"/>
        <v>10000</v>
      </c>
      <c r="H35" s="9">
        <f t="shared" si="2"/>
        <v>10000</v>
      </c>
    </row>
    <row r="36" spans="1:8" s="4" customFormat="1" ht="31.5" outlineLevel="3">
      <c r="A36" s="7" t="s">
        <v>37</v>
      </c>
      <c r="B36" s="22">
        <v>960</v>
      </c>
      <c r="C36" s="8" t="s">
        <v>7</v>
      </c>
      <c r="D36" s="8" t="s">
        <v>64</v>
      </c>
      <c r="E36" s="8" t="s">
        <v>4</v>
      </c>
      <c r="F36" s="9">
        <f>F38</f>
        <v>10000</v>
      </c>
      <c r="G36" s="9">
        <f>G38</f>
        <v>10000</v>
      </c>
      <c r="H36" s="9">
        <f>H38</f>
        <v>10000</v>
      </c>
    </row>
    <row r="37" spans="1:8" s="4" customFormat="1" ht="15.75" outlineLevel="3">
      <c r="A37" s="6" t="s">
        <v>62</v>
      </c>
      <c r="B37" s="22">
        <v>960</v>
      </c>
      <c r="C37" s="8" t="s">
        <v>7</v>
      </c>
      <c r="D37" s="8" t="s">
        <v>64</v>
      </c>
      <c r="E37" s="8" t="s">
        <v>63</v>
      </c>
      <c r="F37" s="9">
        <f>F38</f>
        <v>10000</v>
      </c>
      <c r="G37" s="9">
        <f>G38</f>
        <v>10000</v>
      </c>
      <c r="H37" s="9">
        <f>H38</f>
        <v>10000</v>
      </c>
    </row>
    <row r="38" spans="1:8" s="4" customFormat="1" ht="15.75" outlineLevel="4">
      <c r="A38" s="12" t="s">
        <v>32</v>
      </c>
      <c r="B38" s="22">
        <v>960</v>
      </c>
      <c r="C38" s="10" t="s">
        <v>7</v>
      </c>
      <c r="D38" s="10" t="s">
        <v>64</v>
      </c>
      <c r="E38" s="10" t="s">
        <v>31</v>
      </c>
      <c r="F38" s="11">
        <v>10000</v>
      </c>
      <c r="G38" s="11">
        <v>10000</v>
      </c>
      <c r="H38" s="11">
        <v>10000</v>
      </c>
    </row>
    <row r="39" spans="1:8" s="4" customFormat="1" ht="31.5" outlineLevel="4">
      <c r="A39" s="6" t="s">
        <v>50</v>
      </c>
      <c r="B39" s="22">
        <v>960</v>
      </c>
      <c r="C39" s="8" t="s">
        <v>116</v>
      </c>
      <c r="D39" s="8" t="s">
        <v>51</v>
      </c>
      <c r="E39" s="8" t="s">
        <v>4</v>
      </c>
      <c r="F39" s="9">
        <f aca="true" t="shared" si="3" ref="F39:H40">F40</f>
        <v>326005</v>
      </c>
      <c r="G39" s="9">
        <f t="shared" si="3"/>
        <v>374005</v>
      </c>
      <c r="H39" s="9">
        <f t="shared" si="3"/>
        <v>374005</v>
      </c>
    </row>
    <row r="40" spans="1:8" s="4" customFormat="1" ht="31.5" outlineLevel="4">
      <c r="A40" s="6" t="s">
        <v>52</v>
      </c>
      <c r="B40" s="22">
        <v>960</v>
      </c>
      <c r="C40" s="8" t="s">
        <v>116</v>
      </c>
      <c r="D40" s="8" t="s">
        <v>53</v>
      </c>
      <c r="E40" s="8" t="s">
        <v>4</v>
      </c>
      <c r="F40" s="9">
        <f t="shared" si="3"/>
        <v>326005</v>
      </c>
      <c r="G40" s="9">
        <f t="shared" si="3"/>
        <v>374005</v>
      </c>
      <c r="H40" s="9">
        <f t="shared" si="3"/>
        <v>374005</v>
      </c>
    </row>
    <row r="41" spans="1:8" s="4" customFormat="1" ht="47.25" outlineLevel="4">
      <c r="A41" s="7" t="s">
        <v>115</v>
      </c>
      <c r="B41" s="22">
        <v>960</v>
      </c>
      <c r="C41" s="8" t="s">
        <v>116</v>
      </c>
      <c r="D41" s="8" t="s">
        <v>117</v>
      </c>
      <c r="E41" s="8" t="s">
        <v>4</v>
      </c>
      <c r="F41" s="9">
        <f>F43</f>
        <v>326005</v>
      </c>
      <c r="G41" s="9">
        <f>G43</f>
        <v>374005</v>
      </c>
      <c r="H41" s="9">
        <f>H43</f>
        <v>374005</v>
      </c>
    </row>
    <row r="42" spans="1:8" s="4" customFormat="1" ht="31.5" outlineLevel="4">
      <c r="A42" s="7" t="s">
        <v>59</v>
      </c>
      <c r="B42" s="22">
        <v>960</v>
      </c>
      <c r="C42" s="8" t="s">
        <v>116</v>
      </c>
      <c r="D42" s="8" t="s">
        <v>117</v>
      </c>
      <c r="E42" s="8" t="s">
        <v>60</v>
      </c>
      <c r="F42" s="9">
        <f>F43</f>
        <v>326005</v>
      </c>
      <c r="G42" s="9">
        <f>G43</f>
        <v>374005</v>
      </c>
      <c r="H42" s="9">
        <f>H43</f>
        <v>374005</v>
      </c>
    </row>
    <row r="43" spans="1:8" s="4" customFormat="1" ht="31.5" outlineLevel="4">
      <c r="A43" s="12" t="s">
        <v>61</v>
      </c>
      <c r="B43" s="28">
        <v>960</v>
      </c>
      <c r="C43" s="10" t="s">
        <v>116</v>
      </c>
      <c r="D43" s="10" t="s">
        <v>117</v>
      </c>
      <c r="E43" s="10" t="s">
        <v>28</v>
      </c>
      <c r="F43" s="11">
        <v>326005</v>
      </c>
      <c r="G43" s="11">
        <v>374005</v>
      </c>
      <c r="H43" s="11">
        <v>374005</v>
      </c>
    </row>
    <row r="44" spans="1:8" s="4" customFormat="1" ht="15.75" outlineLevel="5">
      <c r="A44" s="29" t="s">
        <v>33</v>
      </c>
      <c r="B44" s="30">
        <v>960</v>
      </c>
      <c r="C44" s="31" t="s">
        <v>34</v>
      </c>
      <c r="D44" s="31" t="s">
        <v>49</v>
      </c>
      <c r="E44" s="31" t="s">
        <v>4</v>
      </c>
      <c r="F44" s="32">
        <f aca="true" t="shared" si="4" ref="F44:H49">F45</f>
        <v>345914</v>
      </c>
      <c r="G44" s="32">
        <f t="shared" si="4"/>
        <v>357560</v>
      </c>
      <c r="H44" s="32">
        <f t="shared" si="4"/>
        <v>370180</v>
      </c>
    </row>
    <row r="45" spans="1:8" s="4" customFormat="1" ht="15.75" outlineLevel="3">
      <c r="A45" s="7" t="s">
        <v>25</v>
      </c>
      <c r="B45" s="22">
        <v>960</v>
      </c>
      <c r="C45" s="8" t="s">
        <v>26</v>
      </c>
      <c r="D45" s="8" t="s">
        <v>49</v>
      </c>
      <c r="E45" s="8" t="s">
        <v>4</v>
      </c>
      <c r="F45" s="9">
        <f t="shared" si="4"/>
        <v>345914</v>
      </c>
      <c r="G45" s="9">
        <f t="shared" si="4"/>
        <v>357560</v>
      </c>
      <c r="H45" s="9">
        <f t="shared" si="4"/>
        <v>370180</v>
      </c>
    </row>
    <row r="46" spans="1:8" s="4" customFormat="1" ht="31.5" outlineLevel="3">
      <c r="A46" s="6" t="s">
        <v>50</v>
      </c>
      <c r="B46" s="22">
        <v>960</v>
      </c>
      <c r="C46" s="8" t="s">
        <v>26</v>
      </c>
      <c r="D46" s="8" t="s">
        <v>51</v>
      </c>
      <c r="E46" s="8" t="s">
        <v>4</v>
      </c>
      <c r="F46" s="9">
        <f t="shared" si="4"/>
        <v>345914</v>
      </c>
      <c r="G46" s="9">
        <f t="shared" si="4"/>
        <v>357560</v>
      </c>
      <c r="H46" s="9">
        <f t="shared" si="4"/>
        <v>370180</v>
      </c>
    </row>
    <row r="47" spans="1:8" s="4" customFormat="1" ht="48.75" customHeight="1" outlineLevel="4">
      <c r="A47" s="6" t="s">
        <v>52</v>
      </c>
      <c r="B47" s="22">
        <v>960</v>
      </c>
      <c r="C47" s="8" t="s">
        <v>26</v>
      </c>
      <c r="D47" s="8" t="s">
        <v>53</v>
      </c>
      <c r="E47" s="8" t="s">
        <v>4</v>
      </c>
      <c r="F47" s="9">
        <f t="shared" si="4"/>
        <v>345914</v>
      </c>
      <c r="G47" s="9">
        <f t="shared" si="4"/>
        <v>357560</v>
      </c>
      <c r="H47" s="9">
        <f t="shared" si="4"/>
        <v>370180</v>
      </c>
    </row>
    <row r="48" spans="1:8" s="4" customFormat="1" ht="31.5" outlineLevel="5">
      <c r="A48" s="7" t="s">
        <v>13</v>
      </c>
      <c r="B48" s="22">
        <v>960</v>
      </c>
      <c r="C48" s="8" t="s">
        <v>26</v>
      </c>
      <c r="D48" s="8" t="s">
        <v>65</v>
      </c>
      <c r="E48" s="8" t="s">
        <v>4</v>
      </c>
      <c r="F48" s="9">
        <f>F49</f>
        <v>345914</v>
      </c>
      <c r="G48" s="9">
        <f>G49</f>
        <v>357560</v>
      </c>
      <c r="H48" s="9">
        <f>H49</f>
        <v>370180</v>
      </c>
    </row>
    <row r="49" spans="1:8" s="4" customFormat="1" ht="63" outlineLevel="5">
      <c r="A49" s="7" t="s">
        <v>55</v>
      </c>
      <c r="B49" s="22">
        <v>960</v>
      </c>
      <c r="C49" s="8" t="s">
        <v>26</v>
      </c>
      <c r="D49" s="8" t="s">
        <v>65</v>
      </c>
      <c r="E49" s="8" t="s">
        <v>56</v>
      </c>
      <c r="F49" s="9">
        <f t="shared" si="4"/>
        <v>345914</v>
      </c>
      <c r="G49" s="9">
        <f t="shared" si="4"/>
        <v>357560</v>
      </c>
      <c r="H49" s="9">
        <f t="shared" si="4"/>
        <v>370180</v>
      </c>
    </row>
    <row r="50" spans="1:8" s="4" customFormat="1" ht="31.5" outlineLevel="6">
      <c r="A50" s="25" t="s">
        <v>57</v>
      </c>
      <c r="B50" s="28">
        <v>960</v>
      </c>
      <c r="C50" s="10" t="s">
        <v>26</v>
      </c>
      <c r="D50" s="10" t="s">
        <v>65</v>
      </c>
      <c r="E50" s="10" t="s">
        <v>27</v>
      </c>
      <c r="F50" s="11">
        <v>345914</v>
      </c>
      <c r="G50" s="11">
        <v>357560</v>
      </c>
      <c r="H50" s="11">
        <v>370180</v>
      </c>
    </row>
    <row r="51" spans="1:8" s="4" customFormat="1" ht="31.5" outlineLevel="6">
      <c r="A51" s="29" t="s">
        <v>100</v>
      </c>
      <c r="B51" s="30">
        <v>960</v>
      </c>
      <c r="C51" s="31" t="s">
        <v>106</v>
      </c>
      <c r="D51" s="31" t="s">
        <v>49</v>
      </c>
      <c r="E51" s="31" t="s">
        <v>4</v>
      </c>
      <c r="F51" s="32">
        <f>F52+F57</f>
        <v>397000</v>
      </c>
      <c r="G51" s="32">
        <f>G52+G57</f>
        <v>247000</v>
      </c>
      <c r="H51" s="32">
        <f>H52+H57</f>
        <v>247000</v>
      </c>
    </row>
    <row r="52" spans="1:8" s="4" customFormat="1" ht="15.75" outlineLevel="6">
      <c r="A52" s="7" t="s">
        <v>101</v>
      </c>
      <c r="B52" s="22">
        <v>960</v>
      </c>
      <c r="C52" s="8" t="s">
        <v>107</v>
      </c>
      <c r="D52" s="8" t="s">
        <v>49</v>
      </c>
      <c r="E52" s="8" t="s">
        <v>4</v>
      </c>
      <c r="F52" s="9">
        <f aca="true" t="shared" si="5" ref="F52:H55">F53</f>
        <v>392000</v>
      </c>
      <c r="G52" s="9">
        <f t="shared" si="5"/>
        <v>242000</v>
      </c>
      <c r="H52" s="9">
        <f t="shared" si="5"/>
        <v>242000</v>
      </c>
    </row>
    <row r="53" spans="1:8" s="4" customFormat="1" ht="31.5" outlineLevel="6">
      <c r="A53" s="33" t="s">
        <v>102</v>
      </c>
      <c r="B53" s="22">
        <v>960</v>
      </c>
      <c r="C53" s="8" t="s">
        <v>107</v>
      </c>
      <c r="D53" s="8" t="s">
        <v>108</v>
      </c>
      <c r="E53" s="8" t="s">
        <v>4</v>
      </c>
      <c r="F53" s="9">
        <f t="shared" si="5"/>
        <v>392000</v>
      </c>
      <c r="G53" s="9">
        <f t="shared" si="5"/>
        <v>242000</v>
      </c>
      <c r="H53" s="9">
        <f t="shared" si="5"/>
        <v>242000</v>
      </c>
    </row>
    <row r="54" spans="1:8" s="4" customFormat="1" ht="47.25" outlineLevel="6">
      <c r="A54" s="7" t="s">
        <v>114</v>
      </c>
      <c r="B54" s="22">
        <v>960</v>
      </c>
      <c r="C54" s="8" t="s">
        <v>107</v>
      </c>
      <c r="D54" s="8" t="s">
        <v>109</v>
      </c>
      <c r="E54" s="8" t="s">
        <v>4</v>
      </c>
      <c r="F54" s="9">
        <f t="shared" si="5"/>
        <v>392000</v>
      </c>
      <c r="G54" s="9">
        <f t="shared" si="5"/>
        <v>242000</v>
      </c>
      <c r="H54" s="9">
        <f t="shared" si="5"/>
        <v>242000</v>
      </c>
    </row>
    <row r="55" spans="1:8" s="4" customFormat="1" ht="31.5" outlineLevel="6">
      <c r="A55" s="7" t="s">
        <v>59</v>
      </c>
      <c r="B55" s="22">
        <v>960</v>
      </c>
      <c r="C55" s="8" t="s">
        <v>107</v>
      </c>
      <c r="D55" s="8" t="s">
        <v>109</v>
      </c>
      <c r="E55" s="8" t="s">
        <v>60</v>
      </c>
      <c r="F55" s="9">
        <f t="shared" si="5"/>
        <v>392000</v>
      </c>
      <c r="G55" s="9">
        <f t="shared" si="5"/>
        <v>242000</v>
      </c>
      <c r="H55" s="9">
        <f t="shared" si="5"/>
        <v>242000</v>
      </c>
    </row>
    <row r="56" spans="1:8" s="4" customFormat="1" ht="31.5" outlineLevel="6">
      <c r="A56" s="12" t="s">
        <v>61</v>
      </c>
      <c r="B56" s="28">
        <v>960</v>
      </c>
      <c r="C56" s="10" t="s">
        <v>107</v>
      </c>
      <c r="D56" s="10" t="s">
        <v>109</v>
      </c>
      <c r="E56" s="10" t="s">
        <v>28</v>
      </c>
      <c r="F56" s="11">
        <v>392000</v>
      </c>
      <c r="G56" s="11">
        <v>242000</v>
      </c>
      <c r="H56" s="11">
        <v>242000</v>
      </c>
    </row>
    <row r="57" spans="1:8" s="4" customFormat="1" ht="31.5" outlineLevel="6">
      <c r="A57" s="6" t="s">
        <v>103</v>
      </c>
      <c r="B57" s="28">
        <v>960</v>
      </c>
      <c r="C57" s="8" t="s">
        <v>110</v>
      </c>
      <c r="D57" s="8" t="s">
        <v>49</v>
      </c>
      <c r="E57" s="8" t="s">
        <v>4</v>
      </c>
      <c r="F57" s="9">
        <f aca="true" t="shared" si="6" ref="F57:H60">F58</f>
        <v>5000</v>
      </c>
      <c r="G57" s="9">
        <f t="shared" si="6"/>
        <v>5000</v>
      </c>
      <c r="H57" s="9">
        <f t="shared" si="6"/>
        <v>5000</v>
      </c>
    </row>
    <row r="58" spans="1:8" s="4" customFormat="1" ht="47.25" outlineLevel="6">
      <c r="A58" s="33" t="s">
        <v>104</v>
      </c>
      <c r="B58" s="22">
        <v>960</v>
      </c>
      <c r="C58" s="8" t="s">
        <v>110</v>
      </c>
      <c r="D58" s="8" t="s">
        <v>111</v>
      </c>
      <c r="E58" s="8" t="s">
        <v>4</v>
      </c>
      <c r="F58" s="9">
        <f t="shared" si="6"/>
        <v>5000</v>
      </c>
      <c r="G58" s="9">
        <f t="shared" si="6"/>
        <v>5000</v>
      </c>
      <c r="H58" s="9">
        <f t="shared" si="6"/>
        <v>5000</v>
      </c>
    </row>
    <row r="59" spans="1:8" s="4" customFormat="1" ht="63" outlineLevel="6">
      <c r="A59" s="7" t="s">
        <v>105</v>
      </c>
      <c r="B59" s="22">
        <v>960</v>
      </c>
      <c r="C59" s="8" t="s">
        <v>110</v>
      </c>
      <c r="D59" s="8" t="s">
        <v>112</v>
      </c>
      <c r="E59" s="8" t="s">
        <v>4</v>
      </c>
      <c r="F59" s="9">
        <f t="shared" si="6"/>
        <v>5000</v>
      </c>
      <c r="G59" s="9">
        <f t="shared" si="6"/>
        <v>5000</v>
      </c>
      <c r="H59" s="9">
        <f t="shared" si="6"/>
        <v>5000</v>
      </c>
    </row>
    <row r="60" spans="1:8" s="4" customFormat="1" ht="31.5" outlineLevel="6">
      <c r="A60" s="7" t="s">
        <v>59</v>
      </c>
      <c r="B60" s="22">
        <v>960</v>
      </c>
      <c r="C60" s="8" t="s">
        <v>110</v>
      </c>
      <c r="D60" s="8" t="s">
        <v>113</v>
      </c>
      <c r="E60" s="8" t="s">
        <v>60</v>
      </c>
      <c r="F60" s="9">
        <f t="shared" si="6"/>
        <v>5000</v>
      </c>
      <c r="G60" s="9">
        <f t="shared" si="6"/>
        <v>5000</v>
      </c>
      <c r="H60" s="9">
        <f t="shared" si="6"/>
        <v>5000</v>
      </c>
    </row>
    <row r="61" spans="1:8" s="4" customFormat="1" ht="31.5" outlineLevel="6">
      <c r="A61" s="12" t="s">
        <v>61</v>
      </c>
      <c r="B61" s="28">
        <v>960</v>
      </c>
      <c r="C61" s="10" t="s">
        <v>110</v>
      </c>
      <c r="D61" s="10" t="s">
        <v>113</v>
      </c>
      <c r="E61" s="10" t="s">
        <v>28</v>
      </c>
      <c r="F61" s="11">
        <v>5000</v>
      </c>
      <c r="G61" s="11">
        <v>5000</v>
      </c>
      <c r="H61" s="11">
        <v>5000</v>
      </c>
    </row>
    <row r="62" spans="1:8" s="4" customFormat="1" ht="15.75" outlineLevel="6">
      <c r="A62" s="29" t="s">
        <v>73</v>
      </c>
      <c r="B62" s="18">
        <v>960</v>
      </c>
      <c r="C62" s="34" t="s">
        <v>74</v>
      </c>
      <c r="D62" s="34" t="s">
        <v>49</v>
      </c>
      <c r="E62" s="34" t="s">
        <v>4</v>
      </c>
      <c r="F62" s="35">
        <f>F63+F69</f>
        <v>1831080</v>
      </c>
      <c r="G62" s="35">
        <f>G63+G69</f>
        <v>0</v>
      </c>
      <c r="H62" s="35">
        <f>H63+H69</f>
        <v>0</v>
      </c>
    </row>
    <row r="63" spans="1:8" s="4" customFormat="1" ht="15.75" outlineLevel="6">
      <c r="A63" s="7" t="s">
        <v>75</v>
      </c>
      <c r="B63" s="22" t="s">
        <v>44</v>
      </c>
      <c r="C63" s="8" t="s">
        <v>76</v>
      </c>
      <c r="D63" s="8" t="s">
        <v>49</v>
      </c>
      <c r="E63" s="8" t="s">
        <v>4</v>
      </c>
      <c r="F63" s="9">
        <f aca="true" t="shared" si="7" ref="F63:H67">F64</f>
        <v>1831080</v>
      </c>
      <c r="G63" s="9">
        <f t="shared" si="7"/>
        <v>0</v>
      </c>
      <c r="H63" s="9">
        <f t="shared" si="7"/>
        <v>0</v>
      </c>
    </row>
    <row r="64" spans="1:8" s="4" customFormat="1" ht="31.5" outlineLevel="6">
      <c r="A64" s="6" t="s">
        <v>50</v>
      </c>
      <c r="B64" s="22" t="s">
        <v>44</v>
      </c>
      <c r="C64" s="8" t="s">
        <v>76</v>
      </c>
      <c r="D64" s="8" t="s">
        <v>51</v>
      </c>
      <c r="E64" s="8" t="s">
        <v>4</v>
      </c>
      <c r="F64" s="9">
        <f t="shared" si="7"/>
        <v>1831080</v>
      </c>
      <c r="G64" s="9">
        <f t="shared" si="7"/>
        <v>0</v>
      </c>
      <c r="H64" s="9">
        <f t="shared" si="7"/>
        <v>0</v>
      </c>
    </row>
    <row r="65" spans="1:8" s="4" customFormat="1" ht="31.5" outlineLevel="6">
      <c r="A65" s="6" t="s">
        <v>52</v>
      </c>
      <c r="B65" s="22" t="s">
        <v>44</v>
      </c>
      <c r="C65" s="8" t="s">
        <v>76</v>
      </c>
      <c r="D65" s="8" t="s">
        <v>53</v>
      </c>
      <c r="E65" s="8" t="s">
        <v>4</v>
      </c>
      <c r="F65" s="9">
        <f t="shared" si="7"/>
        <v>1831080</v>
      </c>
      <c r="G65" s="9">
        <f t="shared" si="7"/>
        <v>0</v>
      </c>
      <c r="H65" s="9">
        <f t="shared" si="7"/>
        <v>0</v>
      </c>
    </row>
    <row r="66" spans="1:8" s="4" customFormat="1" ht="47.25" outlineLevel="6">
      <c r="A66" s="7" t="s">
        <v>77</v>
      </c>
      <c r="B66" s="22" t="s">
        <v>44</v>
      </c>
      <c r="C66" s="8" t="s">
        <v>76</v>
      </c>
      <c r="D66" s="8" t="s">
        <v>118</v>
      </c>
      <c r="E66" s="8" t="s">
        <v>4</v>
      </c>
      <c r="F66" s="9">
        <f t="shared" si="7"/>
        <v>1831080</v>
      </c>
      <c r="G66" s="9">
        <f t="shared" si="7"/>
        <v>0</v>
      </c>
      <c r="H66" s="9">
        <f t="shared" si="7"/>
        <v>0</v>
      </c>
    </row>
    <row r="67" spans="1:8" s="4" customFormat="1" ht="31.5" outlineLevel="6">
      <c r="A67" s="7" t="s">
        <v>59</v>
      </c>
      <c r="B67" s="22" t="s">
        <v>44</v>
      </c>
      <c r="C67" s="8" t="s">
        <v>76</v>
      </c>
      <c r="D67" s="8" t="s">
        <v>118</v>
      </c>
      <c r="E67" s="8" t="s">
        <v>60</v>
      </c>
      <c r="F67" s="9">
        <f t="shared" si="7"/>
        <v>1831080</v>
      </c>
      <c r="G67" s="9">
        <f t="shared" si="7"/>
        <v>0</v>
      </c>
      <c r="H67" s="9">
        <f t="shared" si="7"/>
        <v>0</v>
      </c>
    </row>
    <row r="68" spans="1:8" s="4" customFormat="1" ht="31.5" outlineLevel="6">
      <c r="A68" s="12" t="s">
        <v>61</v>
      </c>
      <c r="B68" s="28" t="s">
        <v>44</v>
      </c>
      <c r="C68" s="10" t="s">
        <v>76</v>
      </c>
      <c r="D68" s="10" t="s">
        <v>118</v>
      </c>
      <c r="E68" s="10" t="s">
        <v>28</v>
      </c>
      <c r="F68" s="11">
        <v>1831080</v>
      </c>
      <c r="G68" s="11">
        <v>0</v>
      </c>
      <c r="H68" s="11">
        <v>0</v>
      </c>
    </row>
    <row r="69" spans="1:8" s="4" customFormat="1" ht="16.5" outlineLevel="6">
      <c r="A69" s="7" t="s">
        <v>78</v>
      </c>
      <c r="B69" s="36">
        <v>960</v>
      </c>
      <c r="C69" s="8" t="s">
        <v>81</v>
      </c>
      <c r="D69" s="8" t="s">
        <v>82</v>
      </c>
      <c r="E69" s="8" t="s">
        <v>4</v>
      </c>
      <c r="F69" s="9">
        <f aca="true" t="shared" si="8" ref="F69:H72">F70</f>
        <v>0</v>
      </c>
      <c r="G69" s="9">
        <f t="shared" si="8"/>
        <v>0</v>
      </c>
      <c r="H69" s="9">
        <f t="shared" si="8"/>
        <v>0</v>
      </c>
    </row>
    <row r="70" spans="1:8" s="4" customFormat="1" ht="31.5" outlineLevel="6">
      <c r="A70" s="33" t="s">
        <v>79</v>
      </c>
      <c r="B70" s="22">
        <v>960</v>
      </c>
      <c r="C70" s="8" t="s">
        <v>81</v>
      </c>
      <c r="D70" s="8" t="s">
        <v>83</v>
      </c>
      <c r="E70" s="8" t="s">
        <v>4</v>
      </c>
      <c r="F70" s="9">
        <f t="shared" si="8"/>
        <v>0</v>
      </c>
      <c r="G70" s="9">
        <f t="shared" si="8"/>
        <v>0</v>
      </c>
      <c r="H70" s="9">
        <f t="shared" si="8"/>
        <v>0</v>
      </c>
    </row>
    <row r="71" spans="1:8" s="4" customFormat="1" ht="47.25" outlineLevel="6">
      <c r="A71" s="7" t="s">
        <v>80</v>
      </c>
      <c r="B71" s="22">
        <v>960</v>
      </c>
      <c r="C71" s="8" t="s">
        <v>81</v>
      </c>
      <c r="D71" s="8" t="s">
        <v>83</v>
      </c>
      <c r="E71" s="8" t="s">
        <v>4</v>
      </c>
      <c r="F71" s="9">
        <f t="shared" si="8"/>
        <v>0</v>
      </c>
      <c r="G71" s="9">
        <f t="shared" si="8"/>
        <v>0</v>
      </c>
      <c r="H71" s="9">
        <f t="shared" si="8"/>
        <v>0</v>
      </c>
    </row>
    <row r="72" spans="1:8" s="4" customFormat="1" ht="31.5" outlineLevel="6">
      <c r="A72" s="7" t="s">
        <v>59</v>
      </c>
      <c r="B72" s="22">
        <v>960</v>
      </c>
      <c r="C72" s="8" t="s">
        <v>81</v>
      </c>
      <c r="D72" s="8" t="s">
        <v>83</v>
      </c>
      <c r="E72" s="8" t="s">
        <v>60</v>
      </c>
      <c r="F72" s="9">
        <f t="shared" si="8"/>
        <v>0</v>
      </c>
      <c r="G72" s="9">
        <f t="shared" si="8"/>
        <v>0</v>
      </c>
      <c r="H72" s="9">
        <f t="shared" si="8"/>
        <v>0</v>
      </c>
    </row>
    <row r="73" spans="1:8" s="4" customFormat="1" ht="31.5" outlineLevel="6">
      <c r="A73" s="12" t="s">
        <v>61</v>
      </c>
      <c r="B73" s="28" t="s">
        <v>44</v>
      </c>
      <c r="C73" s="10" t="s">
        <v>81</v>
      </c>
      <c r="D73" s="10" t="s">
        <v>83</v>
      </c>
      <c r="E73" s="10" t="s">
        <v>28</v>
      </c>
      <c r="F73" s="11">
        <v>0</v>
      </c>
      <c r="G73" s="11">
        <v>0</v>
      </c>
      <c r="H73" s="11">
        <v>0</v>
      </c>
    </row>
    <row r="74" spans="1:8" s="4" customFormat="1" ht="18.75" outlineLevel="6">
      <c r="A74" s="17" t="s">
        <v>19</v>
      </c>
      <c r="B74" s="30">
        <v>960</v>
      </c>
      <c r="C74" s="19" t="s">
        <v>16</v>
      </c>
      <c r="D74" s="19" t="s">
        <v>49</v>
      </c>
      <c r="E74" s="19" t="s">
        <v>4</v>
      </c>
      <c r="F74" s="20">
        <f>F75+F83</f>
        <v>772094</v>
      </c>
      <c r="G74" s="20">
        <f>G75+G83</f>
        <v>420000</v>
      </c>
      <c r="H74" s="20">
        <f>H75+H83</f>
        <v>420000</v>
      </c>
    </row>
    <row r="75" spans="1:8" s="4" customFormat="1" ht="31.5" outlineLevel="6">
      <c r="A75" s="33" t="s">
        <v>84</v>
      </c>
      <c r="B75" s="36">
        <v>960</v>
      </c>
      <c r="C75" s="8" t="s">
        <v>36</v>
      </c>
      <c r="D75" s="8" t="s">
        <v>66</v>
      </c>
      <c r="E75" s="8" t="s">
        <v>4</v>
      </c>
      <c r="F75" s="9">
        <f aca="true" t="shared" si="9" ref="F75:H77">F76</f>
        <v>772094</v>
      </c>
      <c r="G75" s="9">
        <f t="shared" si="9"/>
        <v>420000</v>
      </c>
      <c r="H75" s="9">
        <f t="shared" si="9"/>
        <v>420000</v>
      </c>
    </row>
    <row r="76" spans="1:9" ht="47.25" outlineLevel="6">
      <c r="A76" s="7" t="s">
        <v>67</v>
      </c>
      <c r="B76" s="22">
        <v>960</v>
      </c>
      <c r="C76" s="8" t="s">
        <v>36</v>
      </c>
      <c r="D76" s="8" t="s">
        <v>70</v>
      </c>
      <c r="E76" s="8" t="s">
        <v>4</v>
      </c>
      <c r="F76" s="9">
        <f t="shared" si="9"/>
        <v>772094</v>
      </c>
      <c r="G76" s="9">
        <f t="shared" si="9"/>
        <v>420000</v>
      </c>
      <c r="H76" s="9">
        <f t="shared" si="9"/>
        <v>420000</v>
      </c>
      <c r="I76" s="1"/>
    </row>
    <row r="77" spans="1:9" ht="31.5" outlineLevel="6">
      <c r="A77" s="7" t="s">
        <v>59</v>
      </c>
      <c r="B77" s="22">
        <v>960</v>
      </c>
      <c r="C77" s="8" t="s">
        <v>36</v>
      </c>
      <c r="D77" s="8" t="s">
        <v>70</v>
      </c>
      <c r="E77" s="8" t="s">
        <v>60</v>
      </c>
      <c r="F77" s="9">
        <f t="shared" si="9"/>
        <v>772094</v>
      </c>
      <c r="G77" s="9">
        <f t="shared" si="9"/>
        <v>420000</v>
      </c>
      <c r="H77" s="9">
        <f t="shared" si="9"/>
        <v>420000</v>
      </c>
      <c r="I77" s="1"/>
    </row>
    <row r="78" spans="1:9" ht="31.5" outlineLevel="6">
      <c r="A78" s="12" t="s">
        <v>61</v>
      </c>
      <c r="B78" s="22">
        <v>960</v>
      </c>
      <c r="C78" s="10" t="s">
        <v>36</v>
      </c>
      <c r="D78" s="10" t="s">
        <v>70</v>
      </c>
      <c r="E78" s="10" t="s">
        <v>28</v>
      </c>
      <c r="F78" s="11">
        <v>772094</v>
      </c>
      <c r="G78" s="11">
        <v>420000</v>
      </c>
      <c r="H78" s="11">
        <v>420000</v>
      </c>
      <c r="I78" s="1"/>
    </row>
    <row r="79" spans="1:9" ht="31.5" outlineLevel="6">
      <c r="A79" s="6" t="s">
        <v>50</v>
      </c>
      <c r="B79" s="22">
        <v>960</v>
      </c>
      <c r="C79" s="8" t="s">
        <v>36</v>
      </c>
      <c r="D79" s="8" t="s">
        <v>51</v>
      </c>
      <c r="E79" s="8" t="s">
        <v>4</v>
      </c>
      <c r="F79" s="9">
        <f aca="true" t="shared" si="10" ref="F79:H82">F80</f>
        <v>0</v>
      </c>
      <c r="G79" s="9">
        <f t="shared" si="10"/>
        <v>0</v>
      </c>
      <c r="H79" s="9">
        <f t="shared" si="10"/>
        <v>0</v>
      </c>
      <c r="I79" s="1"/>
    </row>
    <row r="80" spans="1:9" ht="31.5" outlineLevel="6">
      <c r="A80" s="6" t="s">
        <v>52</v>
      </c>
      <c r="B80" s="22">
        <v>960</v>
      </c>
      <c r="C80" s="8" t="s">
        <v>36</v>
      </c>
      <c r="D80" s="8" t="s">
        <v>53</v>
      </c>
      <c r="E80" s="8" t="s">
        <v>4</v>
      </c>
      <c r="F80" s="9">
        <f t="shared" si="10"/>
        <v>0</v>
      </c>
      <c r="G80" s="9">
        <f t="shared" si="10"/>
        <v>0</v>
      </c>
      <c r="H80" s="9">
        <f t="shared" si="10"/>
        <v>0</v>
      </c>
      <c r="I80" s="1"/>
    </row>
    <row r="81" spans="1:9" ht="31.5" outlineLevel="6">
      <c r="A81" s="7" t="s">
        <v>119</v>
      </c>
      <c r="B81" s="22">
        <v>960</v>
      </c>
      <c r="C81" s="8" t="s">
        <v>36</v>
      </c>
      <c r="D81" s="8" t="s">
        <v>120</v>
      </c>
      <c r="E81" s="8" t="s">
        <v>4</v>
      </c>
      <c r="F81" s="9">
        <f t="shared" si="10"/>
        <v>0</v>
      </c>
      <c r="G81" s="9">
        <f t="shared" si="10"/>
        <v>0</v>
      </c>
      <c r="H81" s="9">
        <f t="shared" si="10"/>
        <v>0</v>
      </c>
      <c r="I81" s="1"/>
    </row>
    <row r="82" spans="1:9" ht="31.5" outlineLevel="6">
      <c r="A82" s="7" t="s">
        <v>59</v>
      </c>
      <c r="B82" s="22">
        <v>960</v>
      </c>
      <c r="C82" s="8" t="s">
        <v>36</v>
      </c>
      <c r="D82" s="8" t="s">
        <v>120</v>
      </c>
      <c r="E82" s="8" t="s">
        <v>60</v>
      </c>
      <c r="F82" s="9">
        <f t="shared" si="10"/>
        <v>0</v>
      </c>
      <c r="G82" s="9">
        <f t="shared" si="10"/>
        <v>0</v>
      </c>
      <c r="H82" s="9">
        <f t="shared" si="10"/>
        <v>0</v>
      </c>
      <c r="I82" s="1"/>
    </row>
    <row r="83" spans="1:9" ht="31.5" outlineLevel="6">
      <c r="A83" s="12" t="s">
        <v>61</v>
      </c>
      <c r="B83" s="28">
        <v>960</v>
      </c>
      <c r="C83" s="10" t="s">
        <v>36</v>
      </c>
      <c r="D83" s="10" t="s">
        <v>120</v>
      </c>
      <c r="E83" s="10" t="s">
        <v>28</v>
      </c>
      <c r="F83" s="11">
        <v>0</v>
      </c>
      <c r="G83" s="11">
        <v>0</v>
      </c>
      <c r="H83" s="11">
        <v>0</v>
      </c>
      <c r="I83" s="1"/>
    </row>
    <row r="84" spans="1:9" ht="18.75" outlineLevel="6">
      <c r="A84" s="17" t="s">
        <v>20</v>
      </c>
      <c r="B84" s="30">
        <v>960</v>
      </c>
      <c r="C84" s="19" t="s">
        <v>15</v>
      </c>
      <c r="D84" s="19" t="s">
        <v>49</v>
      </c>
      <c r="E84" s="19" t="s">
        <v>4</v>
      </c>
      <c r="F84" s="20">
        <f>F85</f>
        <v>1692457</v>
      </c>
      <c r="G84" s="20">
        <f>G85</f>
        <v>947020</v>
      </c>
      <c r="H84" s="20">
        <f>H85</f>
        <v>748028</v>
      </c>
      <c r="I84" s="1"/>
    </row>
    <row r="85" spans="1:9" ht="21" customHeight="1" outlineLevel="6">
      <c r="A85" s="7" t="s">
        <v>48</v>
      </c>
      <c r="B85" s="22">
        <v>960</v>
      </c>
      <c r="C85" s="8" t="s">
        <v>8</v>
      </c>
      <c r="D85" s="8" t="s">
        <v>49</v>
      </c>
      <c r="E85" s="8" t="s">
        <v>4</v>
      </c>
      <c r="F85" s="9">
        <f>F86+F92+F96</f>
        <v>1692457</v>
      </c>
      <c r="G85" s="9">
        <f>G86+G92+G96</f>
        <v>947020</v>
      </c>
      <c r="H85" s="9">
        <f>H86+H92+H96</f>
        <v>748028</v>
      </c>
      <c r="I85" s="1"/>
    </row>
    <row r="86" spans="1:9" ht="15.75" outlineLevel="6">
      <c r="A86" s="37" t="s">
        <v>85</v>
      </c>
      <c r="B86" s="22">
        <v>960</v>
      </c>
      <c r="C86" s="8" t="s">
        <v>8</v>
      </c>
      <c r="D86" s="8" t="s">
        <v>68</v>
      </c>
      <c r="E86" s="8" t="s">
        <v>4</v>
      </c>
      <c r="F86" s="9">
        <f>F87</f>
        <v>1592457</v>
      </c>
      <c r="G86" s="9">
        <f>G87</f>
        <v>947020</v>
      </c>
      <c r="H86" s="9">
        <f>H87</f>
        <v>748028</v>
      </c>
      <c r="I86" s="1"/>
    </row>
    <row r="87" spans="1:9" ht="51" customHeight="1" outlineLevel="6">
      <c r="A87" s="6" t="s">
        <v>72</v>
      </c>
      <c r="B87" s="22">
        <v>960</v>
      </c>
      <c r="C87" s="8" t="s">
        <v>8</v>
      </c>
      <c r="D87" s="8" t="s">
        <v>71</v>
      </c>
      <c r="E87" s="8" t="s">
        <v>4</v>
      </c>
      <c r="F87" s="9">
        <f>F88+F90</f>
        <v>1592457</v>
      </c>
      <c r="G87" s="9">
        <f>G88+G90</f>
        <v>947020</v>
      </c>
      <c r="H87" s="9">
        <f>H88+H90</f>
        <v>748028</v>
      </c>
      <c r="I87" s="1"/>
    </row>
    <row r="88" spans="1:9" ht="31.5" outlineLevel="6">
      <c r="A88" s="7" t="s">
        <v>59</v>
      </c>
      <c r="B88" s="22">
        <v>960</v>
      </c>
      <c r="C88" s="8" t="s">
        <v>8</v>
      </c>
      <c r="D88" s="8" t="s">
        <v>71</v>
      </c>
      <c r="E88" s="8" t="s">
        <v>60</v>
      </c>
      <c r="F88" s="9">
        <f>F89</f>
        <v>1591457</v>
      </c>
      <c r="G88" s="9">
        <f>G89</f>
        <v>946020</v>
      </c>
      <c r="H88" s="9">
        <f>H89</f>
        <v>747028</v>
      </c>
      <c r="I88" s="1"/>
    </row>
    <row r="89" spans="1:8" s="4" customFormat="1" ht="31.5" outlineLevel="6">
      <c r="A89" s="12" t="s">
        <v>61</v>
      </c>
      <c r="B89" s="36">
        <v>960</v>
      </c>
      <c r="C89" s="10" t="s">
        <v>8</v>
      </c>
      <c r="D89" s="10" t="s">
        <v>71</v>
      </c>
      <c r="E89" s="10" t="s">
        <v>28</v>
      </c>
      <c r="F89" s="11">
        <f>1251457+340000</f>
        <v>1591457</v>
      </c>
      <c r="G89" s="11">
        <f>796020+150000</f>
        <v>946020</v>
      </c>
      <c r="H89" s="11">
        <f>597028+150000</f>
        <v>747028</v>
      </c>
    </row>
    <row r="90" spans="1:8" s="4" customFormat="1" ht="15.75" outlineLevel="5">
      <c r="A90" s="6" t="s">
        <v>62</v>
      </c>
      <c r="B90" s="22">
        <v>960</v>
      </c>
      <c r="C90" s="8" t="s">
        <v>8</v>
      </c>
      <c r="D90" s="8" t="s">
        <v>71</v>
      </c>
      <c r="E90" s="8" t="s">
        <v>63</v>
      </c>
      <c r="F90" s="9">
        <f>F91</f>
        <v>1000</v>
      </c>
      <c r="G90" s="9">
        <f>G91</f>
        <v>1000</v>
      </c>
      <c r="H90" s="9">
        <f>H91</f>
        <v>1000</v>
      </c>
    </row>
    <row r="91" spans="1:8" s="4" customFormat="1" ht="15.75" outlineLevel="5">
      <c r="A91" s="12" t="s">
        <v>29</v>
      </c>
      <c r="B91" s="22">
        <v>960</v>
      </c>
      <c r="C91" s="10" t="s">
        <v>8</v>
      </c>
      <c r="D91" s="10" t="s">
        <v>71</v>
      </c>
      <c r="E91" s="10" t="s">
        <v>30</v>
      </c>
      <c r="F91" s="11">
        <v>1000</v>
      </c>
      <c r="G91" s="11">
        <v>1000</v>
      </c>
      <c r="H91" s="11">
        <v>1000</v>
      </c>
    </row>
    <row r="92" spans="1:8" s="4" customFormat="1" ht="31.5" outlineLevel="5">
      <c r="A92" s="37" t="s">
        <v>86</v>
      </c>
      <c r="B92" s="22">
        <v>960</v>
      </c>
      <c r="C92" s="8" t="s">
        <v>8</v>
      </c>
      <c r="D92" s="8" t="s">
        <v>88</v>
      </c>
      <c r="E92" s="8" t="s">
        <v>4</v>
      </c>
      <c r="F92" s="9">
        <f aca="true" t="shared" si="11" ref="F92:H94">F93</f>
        <v>100000</v>
      </c>
      <c r="G92" s="9">
        <f t="shared" si="11"/>
        <v>0</v>
      </c>
      <c r="H92" s="9">
        <f t="shared" si="11"/>
        <v>0</v>
      </c>
    </row>
    <row r="93" spans="1:8" s="4" customFormat="1" ht="47.25" outlineLevel="5">
      <c r="A93" s="6" t="s">
        <v>87</v>
      </c>
      <c r="B93" s="22">
        <v>960</v>
      </c>
      <c r="C93" s="8" t="s">
        <v>8</v>
      </c>
      <c r="D93" s="8" t="s">
        <v>89</v>
      </c>
      <c r="E93" s="8" t="s">
        <v>4</v>
      </c>
      <c r="F93" s="9">
        <f t="shared" si="11"/>
        <v>100000</v>
      </c>
      <c r="G93" s="9">
        <f t="shared" si="11"/>
        <v>0</v>
      </c>
      <c r="H93" s="9">
        <f t="shared" si="11"/>
        <v>0</v>
      </c>
    </row>
    <row r="94" spans="1:8" s="4" customFormat="1" ht="31.5" outlineLevel="5">
      <c r="A94" s="7" t="s">
        <v>59</v>
      </c>
      <c r="B94" s="22">
        <v>960</v>
      </c>
      <c r="C94" s="8" t="s">
        <v>8</v>
      </c>
      <c r="D94" s="8" t="s">
        <v>89</v>
      </c>
      <c r="E94" s="8" t="s">
        <v>60</v>
      </c>
      <c r="F94" s="9">
        <f t="shared" si="11"/>
        <v>100000</v>
      </c>
      <c r="G94" s="9">
        <f t="shared" si="11"/>
        <v>0</v>
      </c>
      <c r="H94" s="9">
        <f t="shared" si="11"/>
        <v>0</v>
      </c>
    </row>
    <row r="95" spans="1:8" s="4" customFormat="1" ht="31.5" outlineLevel="5">
      <c r="A95" s="12" t="s">
        <v>61</v>
      </c>
      <c r="B95" s="36">
        <v>960</v>
      </c>
      <c r="C95" s="10" t="s">
        <v>8</v>
      </c>
      <c r="D95" s="10" t="s">
        <v>89</v>
      </c>
      <c r="E95" s="10" t="s">
        <v>28</v>
      </c>
      <c r="F95" s="11">
        <v>100000</v>
      </c>
      <c r="G95" s="11">
        <v>0</v>
      </c>
      <c r="H95" s="11">
        <v>0</v>
      </c>
    </row>
    <row r="96" spans="1:8" s="4" customFormat="1" ht="31.5" outlineLevel="5">
      <c r="A96" s="6" t="s">
        <v>50</v>
      </c>
      <c r="B96" s="22">
        <v>960</v>
      </c>
      <c r="C96" s="8" t="s">
        <v>8</v>
      </c>
      <c r="D96" s="8" t="s">
        <v>51</v>
      </c>
      <c r="E96" s="8" t="s">
        <v>4</v>
      </c>
      <c r="F96" s="9">
        <f aca="true" t="shared" si="12" ref="F96:H99">F97</f>
        <v>0</v>
      </c>
      <c r="G96" s="9">
        <f t="shared" si="12"/>
        <v>0</v>
      </c>
      <c r="H96" s="9">
        <f t="shared" si="12"/>
        <v>0</v>
      </c>
    </row>
    <row r="97" spans="1:8" s="4" customFormat="1" ht="31.5" outlineLevel="5">
      <c r="A97" s="6" t="s">
        <v>52</v>
      </c>
      <c r="B97" s="22">
        <v>960</v>
      </c>
      <c r="C97" s="8" t="s">
        <v>8</v>
      </c>
      <c r="D97" s="8" t="s">
        <v>53</v>
      </c>
      <c r="E97" s="8" t="s">
        <v>4</v>
      </c>
      <c r="F97" s="9">
        <f t="shared" si="12"/>
        <v>0</v>
      </c>
      <c r="G97" s="9">
        <f t="shared" si="12"/>
        <v>0</v>
      </c>
      <c r="H97" s="9">
        <f t="shared" si="12"/>
        <v>0</v>
      </c>
    </row>
    <row r="98" spans="1:8" s="4" customFormat="1" ht="47.25" outlineLevel="5">
      <c r="A98" s="7" t="s">
        <v>121</v>
      </c>
      <c r="B98" s="22">
        <v>960</v>
      </c>
      <c r="C98" s="8" t="s">
        <v>8</v>
      </c>
      <c r="D98" s="8" t="s">
        <v>122</v>
      </c>
      <c r="E98" s="8" t="s">
        <v>4</v>
      </c>
      <c r="F98" s="9">
        <f t="shared" si="12"/>
        <v>0</v>
      </c>
      <c r="G98" s="9">
        <f t="shared" si="12"/>
        <v>0</v>
      </c>
      <c r="H98" s="9">
        <f t="shared" si="12"/>
        <v>0</v>
      </c>
    </row>
    <row r="99" spans="1:8" s="4" customFormat="1" ht="31.5" outlineLevel="5">
      <c r="A99" s="7" t="s">
        <v>59</v>
      </c>
      <c r="B99" s="22">
        <v>960</v>
      </c>
      <c r="C99" s="8" t="s">
        <v>8</v>
      </c>
      <c r="D99" s="8" t="s">
        <v>122</v>
      </c>
      <c r="E99" s="8" t="s">
        <v>60</v>
      </c>
      <c r="F99" s="9">
        <f t="shared" si="12"/>
        <v>0</v>
      </c>
      <c r="G99" s="9">
        <f t="shared" si="12"/>
        <v>0</v>
      </c>
      <c r="H99" s="9">
        <f t="shared" si="12"/>
        <v>0</v>
      </c>
    </row>
    <row r="100" spans="1:8" s="4" customFormat="1" ht="31.5" outlineLevel="5">
      <c r="A100" s="12" t="s">
        <v>61</v>
      </c>
      <c r="B100" s="28">
        <v>960</v>
      </c>
      <c r="C100" s="10" t="s">
        <v>8</v>
      </c>
      <c r="D100" s="10" t="s">
        <v>122</v>
      </c>
      <c r="E100" s="10" t="s">
        <v>28</v>
      </c>
      <c r="F100" s="11">
        <v>0</v>
      </c>
      <c r="G100" s="11">
        <v>0</v>
      </c>
      <c r="H100" s="11">
        <v>0</v>
      </c>
    </row>
    <row r="101" spans="1:8" s="4" customFormat="1" ht="18.75" outlineLevel="5">
      <c r="A101" s="17" t="s">
        <v>21</v>
      </c>
      <c r="B101" s="38" t="s">
        <v>44</v>
      </c>
      <c r="C101" s="19" t="s">
        <v>22</v>
      </c>
      <c r="D101" s="19" t="s">
        <v>49</v>
      </c>
      <c r="E101" s="19" t="s">
        <v>4</v>
      </c>
      <c r="F101" s="20">
        <f aca="true" t="shared" si="13" ref="F101:H106">F102</f>
        <v>35000</v>
      </c>
      <c r="G101" s="20">
        <f t="shared" si="13"/>
        <v>35000</v>
      </c>
      <c r="H101" s="20">
        <f t="shared" si="13"/>
        <v>5000</v>
      </c>
    </row>
    <row r="102" spans="1:8" s="4" customFormat="1" ht="16.5" outlineLevel="5">
      <c r="A102" s="7" t="s">
        <v>24</v>
      </c>
      <c r="B102" s="36">
        <v>960</v>
      </c>
      <c r="C102" s="8" t="s">
        <v>23</v>
      </c>
      <c r="D102" s="8" t="s">
        <v>49</v>
      </c>
      <c r="E102" s="8" t="s">
        <v>4</v>
      </c>
      <c r="F102" s="9">
        <f t="shared" si="13"/>
        <v>35000</v>
      </c>
      <c r="G102" s="9">
        <f t="shared" si="13"/>
        <v>35000</v>
      </c>
      <c r="H102" s="9">
        <f t="shared" si="13"/>
        <v>5000</v>
      </c>
    </row>
    <row r="103" spans="1:8" s="4" customFormat="1" ht="31.5" outlineLevel="5">
      <c r="A103" s="6" t="s">
        <v>50</v>
      </c>
      <c r="B103" s="36" t="s">
        <v>44</v>
      </c>
      <c r="C103" s="8" t="s">
        <v>23</v>
      </c>
      <c r="D103" s="8" t="s">
        <v>51</v>
      </c>
      <c r="E103" s="8" t="s">
        <v>4</v>
      </c>
      <c r="F103" s="9">
        <f t="shared" si="13"/>
        <v>35000</v>
      </c>
      <c r="G103" s="9">
        <f t="shared" si="13"/>
        <v>35000</v>
      </c>
      <c r="H103" s="9">
        <f t="shared" si="13"/>
        <v>5000</v>
      </c>
    </row>
    <row r="104" spans="1:8" s="4" customFormat="1" ht="33.75" customHeight="1" outlineLevel="5">
      <c r="A104" s="6" t="s">
        <v>52</v>
      </c>
      <c r="B104" s="39" t="s">
        <v>44</v>
      </c>
      <c r="C104" s="8" t="s">
        <v>23</v>
      </c>
      <c r="D104" s="8" t="s">
        <v>53</v>
      </c>
      <c r="E104" s="8" t="s">
        <v>4</v>
      </c>
      <c r="F104" s="9">
        <f t="shared" si="13"/>
        <v>35000</v>
      </c>
      <c r="G104" s="9">
        <f t="shared" si="13"/>
        <v>35000</v>
      </c>
      <c r="H104" s="9">
        <f t="shared" si="13"/>
        <v>5000</v>
      </c>
    </row>
    <row r="105" spans="1:8" s="4" customFormat="1" ht="47.25" outlineLevel="5">
      <c r="A105" s="7" t="s">
        <v>39</v>
      </c>
      <c r="B105" s="39" t="s">
        <v>44</v>
      </c>
      <c r="C105" s="8" t="s">
        <v>23</v>
      </c>
      <c r="D105" s="8" t="s">
        <v>69</v>
      </c>
      <c r="E105" s="8" t="s">
        <v>4</v>
      </c>
      <c r="F105" s="9">
        <f t="shared" si="13"/>
        <v>35000</v>
      </c>
      <c r="G105" s="9">
        <f t="shared" si="13"/>
        <v>35000</v>
      </c>
      <c r="H105" s="9">
        <f t="shared" si="13"/>
        <v>5000</v>
      </c>
    </row>
    <row r="106" spans="1:8" s="4" customFormat="1" ht="31.5" outlineLevel="5">
      <c r="A106" s="7" t="s">
        <v>59</v>
      </c>
      <c r="B106" s="39" t="s">
        <v>44</v>
      </c>
      <c r="C106" s="8" t="s">
        <v>23</v>
      </c>
      <c r="D106" s="8" t="s">
        <v>69</v>
      </c>
      <c r="E106" s="8" t="s">
        <v>60</v>
      </c>
      <c r="F106" s="9">
        <f t="shared" si="13"/>
        <v>35000</v>
      </c>
      <c r="G106" s="9">
        <f t="shared" si="13"/>
        <v>35000</v>
      </c>
      <c r="H106" s="9">
        <f t="shared" si="13"/>
        <v>5000</v>
      </c>
    </row>
    <row r="107" spans="1:8" s="4" customFormat="1" ht="31.5" outlineLevel="5">
      <c r="A107" s="12" t="s">
        <v>61</v>
      </c>
      <c r="B107" s="22">
        <v>960</v>
      </c>
      <c r="C107" s="10" t="s">
        <v>23</v>
      </c>
      <c r="D107" s="10" t="s">
        <v>69</v>
      </c>
      <c r="E107" s="10" t="s">
        <v>28</v>
      </c>
      <c r="F107" s="11">
        <v>35000</v>
      </c>
      <c r="G107" s="11">
        <v>35000</v>
      </c>
      <c r="H107" s="11">
        <v>5000</v>
      </c>
    </row>
    <row r="108" spans="1:8" s="4" customFormat="1" ht="63" outlineLevel="5">
      <c r="A108" s="17" t="s">
        <v>90</v>
      </c>
      <c r="B108" s="38" t="s">
        <v>44</v>
      </c>
      <c r="C108" s="19" t="s">
        <v>95</v>
      </c>
      <c r="D108" s="19" t="s">
        <v>49</v>
      </c>
      <c r="E108" s="19" t="s">
        <v>4</v>
      </c>
      <c r="F108" s="20">
        <f aca="true" t="shared" si="14" ref="F108:H113">F109</f>
        <v>25000</v>
      </c>
      <c r="G108" s="20">
        <f t="shared" si="14"/>
        <v>0</v>
      </c>
      <c r="H108" s="20">
        <f t="shared" si="14"/>
        <v>0</v>
      </c>
    </row>
    <row r="109" spans="1:8" s="4" customFormat="1" ht="23.25" customHeight="1" outlineLevel="5">
      <c r="A109" s="7" t="s">
        <v>91</v>
      </c>
      <c r="B109" s="36">
        <v>960</v>
      </c>
      <c r="C109" s="8" t="s">
        <v>96</v>
      </c>
      <c r="D109" s="8" t="s">
        <v>49</v>
      </c>
      <c r="E109" s="8" t="s">
        <v>4</v>
      </c>
      <c r="F109" s="9">
        <f t="shared" si="14"/>
        <v>25000</v>
      </c>
      <c r="G109" s="9">
        <f t="shared" si="14"/>
        <v>0</v>
      </c>
      <c r="H109" s="9">
        <f t="shared" si="14"/>
        <v>0</v>
      </c>
    </row>
    <row r="110" spans="1:8" s="4" customFormat="1" ht="31.5" outlineLevel="5">
      <c r="A110" s="6" t="s">
        <v>50</v>
      </c>
      <c r="B110" s="36" t="s">
        <v>44</v>
      </c>
      <c r="C110" s="8" t="s">
        <v>96</v>
      </c>
      <c r="D110" s="8" t="s">
        <v>51</v>
      </c>
      <c r="E110" s="8" t="s">
        <v>4</v>
      </c>
      <c r="F110" s="9">
        <f t="shared" si="14"/>
        <v>25000</v>
      </c>
      <c r="G110" s="9">
        <f t="shared" si="14"/>
        <v>0</v>
      </c>
      <c r="H110" s="9">
        <f t="shared" si="14"/>
        <v>0</v>
      </c>
    </row>
    <row r="111" spans="1:8" s="4" customFormat="1" ht="31.5" outlineLevel="5">
      <c r="A111" s="6" t="s">
        <v>52</v>
      </c>
      <c r="B111" s="39" t="s">
        <v>44</v>
      </c>
      <c r="C111" s="8" t="s">
        <v>96</v>
      </c>
      <c r="D111" s="8" t="s">
        <v>53</v>
      </c>
      <c r="E111" s="8" t="s">
        <v>4</v>
      </c>
      <c r="F111" s="9">
        <f t="shared" si="14"/>
        <v>25000</v>
      </c>
      <c r="G111" s="9">
        <f t="shared" si="14"/>
        <v>0</v>
      </c>
      <c r="H111" s="9">
        <f t="shared" si="14"/>
        <v>0</v>
      </c>
    </row>
    <row r="112" spans="1:8" s="4" customFormat="1" ht="99" customHeight="1" outlineLevel="5">
      <c r="A112" s="7" t="s">
        <v>92</v>
      </c>
      <c r="B112" s="39" t="s">
        <v>44</v>
      </c>
      <c r="C112" s="8" t="s">
        <v>96</v>
      </c>
      <c r="D112" s="8" t="s">
        <v>97</v>
      </c>
      <c r="E112" s="8" t="s">
        <v>4</v>
      </c>
      <c r="F112" s="9">
        <f t="shared" si="14"/>
        <v>25000</v>
      </c>
      <c r="G112" s="9">
        <f t="shared" si="14"/>
        <v>0</v>
      </c>
      <c r="H112" s="9">
        <f t="shared" si="14"/>
        <v>0</v>
      </c>
    </row>
    <row r="113" spans="1:8" s="4" customFormat="1" ht="21.75" customHeight="1" outlineLevel="5">
      <c r="A113" s="7" t="s">
        <v>93</v>
      </c>
      <c r="B113" s="39" t="s">
        <v>44</v>
      </c>
      <c r="C113" s="8" t="s">
        <v>23</v>
      </c>
      <c r="D113" s="8" t="s">
        <v>97</v>
      </c>
      <c r="E113" s="8" t="s">
        <v>98</v>
      </c>
      <c r="F113" s="9">
        <f t="shared" si="14"/>
        <v>25000</v>
      </c>
      <c r="G113" s="9">
        <f t="shared" si="14"/>
        <v>0</v>
      </c>
      <c r="H113" s="9">
        <f t="shared" si="14"/>
        <v>0</v>
      </c>
    </row>
    <row r="114" spans="1:8" s="4" customFormat="1" ht="22.5" customHeight="1" outlineLevel="5">
      <c r="A114" s="12" t="s">
        <v>94</v>
      </c>
      <c r="B114" s="40" t="s">
        <v>44</v>
      </c>
      <c r="C114" s="10" t="s">
        <v>23</v>
      </c>
      <c r="D114" s="10" t="s">
        <v>97</v>
      </c>
      <c r="E114" s="10" t="s">
        <v>99</v>
      </c>
      <c r="F114" s="11">
        <v>25000</v>
      </c>
      <c r="G114" s="11">
        <v>0</v>
      </c>
      <c r="H114" s="11">
        <v>0</v>
      </c>
    </row>
    <row r="115" spans="1:8" ht="18.75">
      <c r="A115" s="42" t="s">
        <v>9</v>
      </c>
      <c r="B115" s="42"/>
      <c r="C115" s="42"/>
      <c r="D115" s="42"/>
      <c r="E115" s="42"/>
      <c r="F115" s="41">
        <f>F108+F101+F84+F74+F62+F44+F16+F51</f>
        <v>7934550</v>
      </c>
      <c r="G115" s="41">
        <f>G108+G101+G84+G74+G62+G44+G16+G51</f>
        <v>4779360</v>
      </c>
      <c r="H115" s="41">
        <f>H108+H101+H84+H74+H62+H44+H16+H51</f>
        <v>4656680</v>
      </c>
    </row>
  </sheetData>
  <sheetProtection/>
  <mergeCells count="17">
    <mergeCell ref="B1:H1"/>
    <mergeCell ref="B2:H2"/>
    <mergeCell ref="B3:H3"/>
    <mergeCell ref="C13:C14"/>
    <mergeCell ref="D13:D14"/>
    <mergeCell ref="E13:E14"/>
    <mergeCell ref="F13:H13"/>
    <mergeCell ref="A115:E115"/>
    <mergeCell ref="B8:E8"/>
    <mergeCell ref="A13:A14"/>
    <mergeCell ref="B13:B14"/>
    <mergeCell ref="B5:H5"/>
    <mergeCell ref="B6:H6"/>
    <mergeCell ref="B7:H7"/>
    <mergeCell ref="A10:H10"/>
    <mergeCell ref="A11:H11"/>
    <mergeCell ref="A12:H12"/>
  </mergeCells>
  <printOptions/>
  <pageMargins left="0.5905511811023623" right="0.1968503937007874" top="0.3937007874015748" bottom="0.3937007874015748" header="0.1968503937007874" footer="0.1968503937007874"/>
  <pageSetup fitToHeight="200" fitToWidth="1" horizontalDpi="300" verticalDpi="300" orientation="portrait" paperSize="9" scale="63" r:id="rId1"/>
  <rowBreaks count="1" manualBreakCount="1">
    <brk id="7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Валерьевна</dc:creator>
  <cp:keywords/>
  <dc:description/>
  <cp:lastModifiedBy>user</cp:lastModifiedBy>
  <cp:lastPrinted>2020-12-08T02:29:18Z</cp:lastPrinted>
  <dcterms:created xsi:type="dcterms:W3CDTF">2008-11-11T04:53:42Z</dcterms:created>
  <dcterms:modified xsi:type="dcterms:W3CDTF">2022-02-24T02:25:56Z</dcterms:modified>
  <cp:category/>
  <cp:version/>
  <cp:contentType/>
  <cp:contentStatus/>
</cp:coreProperties>
</file>