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0" sheetId="1" r:id="rId1"/>
  </sheets>
  <definedNames>
    <definedName name="_xlnm.Print_Titles" localSheetId="0">'2020'!$10:$10</definedName>
    <definedName name="_xlnm.Print_Area" localSheetId="0">'2020'!$A$1:$G$44</definedName>
  </definedNames>
  <calcPr fullCalcOnLoad="1"/>
</workbook>
</file>

<file path=xl/sharedStrings.xml><?xml version="1.0" encoding="utf-8"?>
<sst xmlns="http://schemas.openxmlformats.org/spreadsheetml/2006/main" count="84" uniqueCount="81">
  <si>
    <t xml:space="preserve">Субвенции бюджетам субъектов Российской Федерации и муниципальных образований 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</si>
  <si>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</si>
  <si>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</si>
  <si>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</si>
  <si>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</si>
  <si>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</si>
  <si>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</si>
  <si>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</si>
  <si>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</si>
  <si>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</si>
  <si>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</si>
  <si>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Прочие доходы от оказания платных услуг и компенсации затрат государства</t>
  </si>
  <si>
    <t>ДОХОДЫ</t>
  </si>
  <si>
    <t>НАЛОГИ НА ПРИБЫЛЬ,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</si>
  <si>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</si>
  <si>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</si>
  <si>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</si>
  <si>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</si>
  <si>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</si>
  <si>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</si>
  <si>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</si>
  <si>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</si>
  <si>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</si>
  <si>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</si>
  <si>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</si>
  <si>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 xml:space="preserve">Показатели </t>
  </si>
  <si>
    <t>Код доходов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</si>
  <si>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</si>
  <si>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</si>
  <si>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</si>
  <si>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Приложение 3</t>
  </si>
  <si>
    <t>по кодам видов доходов, подвидов доходов, классификации операций сектора государственного управления</t>
  </si>
  <si>
    <t>182 1 05 03010 01 0000 110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</si>
  <si>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</si>
  <si>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</si>
  <si>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</si>
  <si>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</si>
  <si>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</si>
  <si>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</si>
  <si>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 xml:space="preserve">Дотации бюджетам субъектов Российской Федерации и муниципальных образований </t>
  </si>
  <si>
    <t>Григорьевского сельского поселения</t>
  </si>
  <si>
    <t>960 1 08 04020 01 1000 110</t>
  </si>
  <si>
    <t>960 1 11 05035 10 0000 120</t>
  </si>
  <si>
    <t>960 1 13 01995 10 0000 130</t>
  </si>
  <si>
    <t>Земельный налог  с организаций, обладающих земельным участком, расположенным в границах сельских поселений</t>
  </si>
  <si>
    <t>182 1 06 06033 10 0000 110</t>
  </si>
  <si>
    <t>Земельный налог  с физических лиц, обладающих земельным участком, расположенным в границах сельских поселений</t>
  </si>
  <si>
    <t>182 1 06 06043 10 0000 110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</si>
  <si>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</si>
  <si>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</si>
  <si>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</si>
  <si>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ШТРАФЫ, САНКЦИИ, ВОЗМЕЩЕНИЕ УЩЕРБА</t>
  </si>
  <si>
    <t>000 1 16 00000 00 0000 000</t>
  </si>
  <si>
    <t>ПРОЧИЕ НЕНАОГОВЫЕ ДОХОДЫ</t>
  </si>
  <si>
    <t>000 1 17 00000 00 0000 000</t>
  </si>
  <si>
    <t>Невыясненные поступления в бюджета сельских поселений</t>
  </si>
  <si>
    <t>960 1 17 01050 10 0000 180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</si>
  <si>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</si>
  <si>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</si>
  <si>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</si>
  <si>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182 1 16 90050 10 6000 140</t>
  </si>
  <si>
    <t>Дотации бюджетам сельских поселений на выравнивание уровней бюджетной обеспеченности</t>
  </si>
  <si>
    <t>960 1 13 02995 10 0000 130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</si>
  <si>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</si>
  <si>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000 2 02 15000 00 0000 150</t>
  </si>
  <si>
    <t>000 2 02 15001 10 0000 150</t>
  </si>
  <si>
    <t>000 2 02 35000 00 0000 150</t>
  </si>
  <si>
    <t>960 2 02 35118 10 0000 150</t>
  </si>
  <si>
    <t>000 2 02 49000 00 0000 150</t>
  </si>
  <si>
    <t>000 2 02 40014 10 0000 150</t>
  </si>
  <si>
    <t>960 2 02 49999 10 0000 150</t>
  </si>
  <si>
    <t>доходов бюджета Григорьевского сельского поселения за 2020 год</t>
  </si>
  <si>
    <t>Бюджет                     2020 года</t>
  </si>
  <si>
    <t>Уточненный бюджет                   2020 года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</si>
  <si>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</si>
  <si>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951 1 16 02020 02 0000 140</t>
  </si>
  <si>
    <t>Субсидии бюджетам сельских поселений из местных бюджетов</t>
  </si>
  <si>
    <t>960 2 02 299001 10 0000 150</t>
  </si>
  <si>
    <t>Кассовое исполнение              за 2020 год</t>
  </si>
  <si>
    <t>к  решению Муниципального комитета</t>
  </si>
  <si>
    <t>от 25.05.2021 №10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</si>
</sst>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5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wrapText="1"/>
    </xf>
    <xf numFmtId="184" fontId="9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1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1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4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="85" zoomScaleNormal="90" zoomScaleSheetLayoutView="85" zoomScalePageLayoutView="0" workbookViewId="0" topLeftCell="A1">
      <selection activeCell="A6" sqref="A6:G6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6.8515625" style="14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" customWidth="1"/>
    <col min="8" max="8" width="17.7109375" style="7" hidden="1" customWidth="1"/>
    <col min="9" max="16384" width="9.140625" style="1" customWidth="1"/>
  </cols>
  <sheetData>
    <row r="1" spans="1:8" s="2" customFormat="1" ht="25.5" customHeight="1">
      <c r="A1" s="9"/>
      <c r="B1" s="51"/>
      <c r="C1" s="51"/>
      <c r="D1" s="21" t="s">
        <v>30</v>
      </c>
      <c r="E1" s="21"/>
      <c r="F1" s="21"/>
      <c r="G1" s="21"/>
      <c r="H1" s="6"/>
    </row>
    <row r="2" spans="1:8" s="2" customFormat="1" ht="21.75" customHeight="1">
      <c r="A2" s="9"/>
      <c r="B2" s="10"/>
      <c r="C2" s="13"/>
      <c r="D2" s="21" t="s">
        <v>79</v>
      </c>
      <c r="E2" s="21"/>
      <c r="F2" s="21"/>
      <c r="G2" s="21"/>
      <c r="H2" s="6"/>
    </row>
    <row r="3" spans="1:8" s="2" customFormat="1" ht="23.25" customHeight="1">
      <c r="A3" s="9"/>
      <c r="B3" s="10"/>
      <c r="C3" s="13"/>
      <c r="D3" s="21" t="s">
        <v>40</v>
      </c>
      <c r="E3" s="21"/>
      <c r="F3" s="21"/>
      <c r="G3" s="21"/>
      <c r="H3" s="6"/>
    </row>
    <row r="4" spans="1:8" s="2" customFormat="1" ht="25.5" customHeight="1">
      <c r="A4" s="9"/>
      <c r="B4" s="10"/>
      <c r="C4" s="13"/>
      <c r="D4" s="5" t="s">
        <v>80</v>
      </c>
      <c r="E4" s="11"/>
      <c r="F4" s="8"/>
      <c r="G4" s="12"/>
      <c r="H4" s="6"/>
    </row>
    <row r="5" spans="1:41" s="2" customFormat="1" ht="19.5" customHeight="1">
      <c r="A5" s="43" t="s">
        <v>25</v>
      </c>
      <c r="B5" s="43"/>
      <c r="C5" s="43"/>
      <c r="D5" s="43"/>
      <c r="E5" s="43"/>
      <c r="F5" s="43"/>
      <c r="G5" s="43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2" customFormat="1" ht="19.5" customHeight="1">
      <c r="A6" s="44" t="s">
        <v>71</v>
      </c>
      <c r="B6" s="44"/>
      <c r="C6" s="44"/>
      <c r="D6" s="44"/>
      <c r="E6" s="44"/>
      <c r="F6" s="44"/>
      <c r="G6" s="4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2" customFormat="1" ht="19.5" customHeight="1">
      <c r="A7" s="44" t="s">
        <v>31</v>
      </c>
      <c r="B7" s="44"/>
      <c r="C7" s="44"/>
      <c r="D7" s="44"/>
      <c r="E7" s="44"/>
      <c r="F7" s="44"/>
      <c r="G7" s="4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7" ht="22.5" customHeight="1">
      <c r="A8" s="48"/>
      <c r="B8" s="48"/>
      <c r="C8" s="48"/>
      <c r="E8" s="5"/>
      <c r="F8" s="5"/>
      <c r="G8" s="20"/>
    </row>
    <row r="9" spans="1:7" s="35" customFormat="1" ht="117" customHeight="1">
      <c r="A9" s="47" t="s">
        <v>1</v>
      </c>
      <c r="B9" s="47"/>
      <c r="C9" s="22" t="s">
        <v>26</v>
      </c>
      <c r="D9" s="23" t="s">
        <v>72</v>
      </c>
      <c r="E9" s="23" t="s">
        <v>73</v>
      </c>
      <c r="F9" s="22" t="s">
        <v>78</v>
      </c>
      <c r="G9" s="25" t="s">
        <v>10</v>
      </c>
    </row>
    <row r="10" spans="1:7" s="35" customFormat="1" ht="16.5" customHeight="1">
      <c r="A10" s="46">
        <v>1</v>
      </c>
      <c r="B10" s="46"/>
      <c r="C10" s="26">
        <v>2</v>
      </c>
      <c r="D10" s="24">
        <v>3</v>
      </c>
      <c r="E10" s="24">
        <v>4</v>
      </c>
      <c r="F10" s="24">
        <v>5</v>
      </c>
      <c r="G10" s="24">
        <v>6</v>
      </c>
    </row>
    <row r="11" spans="1:8" s="37" customFormat="1" ht="18" customHeight="1">
      <c r="A11" s="45" t="s">
        <v>12</v>
      </c>
      <c r="B11" s="45"/>
      <c r="C11" s="27" t="s">
        <v>16</v>
      </c>
      <c r="D11" s="28">
        <f>D12+D16+D18+D22+D24+D26+D32+D29</f>
        <v>3340000</v>
      </c>
      <c r="E11" s="28">
        <f>E12+E16+E18+E22+E24+E26+E32+E29</f>
        <v>4013000</v>
      </c>
      <c r="F11" s="28">
        <f>F12+F16+F18+F22+F24+F26+F32+F29</f>
        <v>3915256.6300000004</v>
      </c>
      <c r="G11" s="29">
        <f>F11/E11%</f>
        <v>97.56433167206579</v>
      </c>
      <c r="H11" s="36">
        <f aca="true" t="shared" si="0" ref="H11:H35">F11-E11</f>
        <v>-97743.36999999965</v>
      </c>
    </row>
    <row r="12" spans="1:8" s="37" customFormat="1" ht="16.5" customHeight="1">
      <c r="A12" s="42" t="s">
        <v>13</v>
      </c>
      <c r="B12" s="42"/>
      <c r="C12" s="27" t="s">
        <v>17</v>
      </c>
      <c r="D12" s="30">
        <f>D15+D13+D14</f>
        <v>193000</v>
      </c>
      <c r="E12" s="30">
        <f>E15+E13+E14</f>
        <v>491500</v>
      </c>
      <c r="F12" s="30">
        <f>F15+F13+F14</f>
        <v>483634.54</v>
      </c>
      <c r="G12" s="31">
        <f>F12/E12%</f>
        <v>98.39970295015259</v>
      </c>
      <c r="H12" s="36">
        <f t="shared" si="0"/>
        <v>-7865.460000000021</v>
      </c>
    </row>
    <row r="13" spans="1:8" s="37" customFormat="1" ht="105" customHeight="1">
      <c r="A13" s="42" t="s">
        <v>34</v>
      </c>
      <c r="B13" s="42"/>
      <c r="C13" s="32" t="s">
        <v>33</v>
      </c>
      <c r="D13" s="30">
        <v>192000</v>
      </c>
      <c r="E13" s="30">
        <v>490000</v>
      </c>
      <c r="F13" s="30">
        <f>479782.76+2430.76-24.15</f>
        <v>482189.37</v>
      </c>
      <c r="G13" s="31">
        <f aca="true" t="shared" si="1" ref="G13:G30">F13/E13%</f>
        <v>98.40599387755103</v>
      </c>
      <c r="H13" s="36">
        <f t="shared" si="0"/>
        <v>-7810.630000000005</v>
      </c>
    </row>
    <row r="14" spans="1:8" s="37" customFormat="1" ht="134.25" customHeight="1">
      <c r="A14" s="42" t="s">
        <v>35</v>
      </c>
      <c r="B14" s="42"/>
      <c r="C14" s="32" t="s">
        <v>36</v>
      </c>
      <c r="D14" s="30">
        <v>0</v>
      </c>
      <c r="E14" s="30">
        <v>0</v>
      </c>
      <c r="F14" s="30">
        <v>0</v>
      </c>
      <c r="G14" s="31">
        <v>0</v>
      </c>
      <c r="H14" s="36">
        <f t="shared" si="0"/>
        <v>0</v>
      </c>
    </row>
    <row r="15" spans="1:8" s="37" customFormat="1" ht="66.75" customHeight="1">
      <c r="A15" s="42" t="s">
        <v>37</v>
      </c>
      <c r="B15" s="42"/>
      <c r="C15" s="32" t="s">
        <v>27</v>
      </c>
      <c r="D15" s="30">
        <v>1000</v>
      </c>
      <c r="E15" s="30">
        <v>1500</v>
      </c>
      <c r="F15" s="30">
        <f>1449.96+5.21-10</f>
        <v>1445.17</v>
      </c>
      <c r="G15" s="31">
        <f t="shared" si="1"/>
        <v>96.34466666666667</v>
      </c>
      <c r="H15" s="36">
        <f t="shared" si="0"/>
        <v>-54.82999999999993</v>
      </c>
    </row>
    <row r="16" spans="1:8" s="37" customFormat="1" ht="16.5" customHeight="1">
      <c r="A16" s="42" t="s">
        <v>2</v>
      </c>
      <c r="B16" s="42"/>
      <c r="C16" s="33" t="s">
        <v>18</v>
      </c>
      <c r="D16" s="30">
        <f>D17</f>
        <v>32000</v>
      </c>
      <c r="E16" s="30">
        <f>E17</f>
        <v>15000</v>
      </c>
      <c r="F16" s="30">
        <f>F17</f>
        <v>10133.7</v>
      </c>
      <c r="G16" s="31">
        <f t="shared" si="1"/>
        <v>67.558</v>
      </c>
      <c r="H16" s="36">
        <f t="shared" si="0"/>
        <v>-4866.299999999999</v>
      </c>
    </row>
    <row r="17" spans="1:8" s="37" customFormat="1" ht="18" customHeight="1">
      <c r="A17" s="42" t="s">
        <v>3</v>
      </c>
      <c r="B17" s="42"/>
      <c r="C17" s="32" t="s">
        <v>32</v>
      </c>
      <c r="D17" s="30">
        <v>32000</v>
      </c>
      <c r="E17" s="30">
        <v>15000</v>
      </c>
      <c r="F17" s="30">
        <v>10133.7</v>
      </c>
      <c r="G17" s="31">
        <f t="shared" si="1"/>
        <v>67.558</v>
      </c>
      <c r="H17" s="36">
        <f t="shared" si="0"/>
        <v>-4866.299999999999</v>
      </c>
    </row>
    <row r="18" spans="1:8" s="37" customFormat="1" ht="16.5" customHeight="1">
      <c r="A18" s="42" t="s">
        <v>4</v>
      </c>
      <c r="B18" s="42"/>
      <c r="C18" s="33" t="s">
        <v>19</v>
      </c>
      <c r="D18" s="30">
        <f>D19+D20+D21</f>
        <v>3049000</v>
      </c>
      <c r="E18" s="30">
        <f>E19+E20+E21</f>
        <v>3490000</v>
      </c>
      <c r="F18" s="30">
        <f>F19+F20+F21</f>
        <v>3405165.95</v>
      </c>
      <c r="G18" s="31">
        <f t="shared" si="1"/>
        <v>97.56922492836676</v>
      </c>
      <c r="H18" s="36">
        <f t="shared" si="0"/>
        <v>-84834.04999999981</v>
      </c>
    </row>
    <row r="19" spans="1:8" s="37" customFormat="1" ht="53.25" customHeight="1">
      <c r="A19" s="42" t="s">
        <v>28</v>
      </c>
      <c r="B19" s="42"/>
      <c r="C19" s="32" t="s">
        <v>29</v>
      </c>
      <c r="D19" s="30">
        <v>440000</v>
      </c>
      <c r="E19" s="30">
        <v>590000</v>
      </c>
      <c r="F19" s="30">
        <f>573683.31+4882.63</f>
        <v>578565.9400000001</v>
      </c>
      <c r="G19" s="31">
        <f t="shared" si="1"/>
        <v>98.06202372881357</v>
      </c>
      <c r="H19" s="36">
        <f t="shared" si="0"/>
        <v>-11434.05999999994</v>
      </c>
    </row>
    <row r="20" spans="1:8" s="37" customFormat="1" ht="54" customHeight="1">
      <c r="A20" s="40" t="s">
        <v>44</v>
      </c>
      <c r="B20" s="41"/>
      <c r="C20" s="32" t="s">
        <v>45</v>
      </c>
      <c r="D20" s="30">
        <v>2000000</v>
      </c>
      <c r="E20" s="30">
        <v>1600000</v>
      </c>
      <c r="F20" s="30">
        <f>1543105.33+235.15</f>
        <v>1543340.48</v>
      </c>
      <c r="G20" s="31">
        <f t="shared" si="1"/>
        <v>96.45878</v>
      </c>
      <c r="H20" s="36">
        <f t="shared" si="0"/>
        <v>-56659.52000000002</v>
      </c>
    </row>
    <row r="21" spans="1:8" s="37" customFormat="1" ht="52.5" customHeight="1">
      <c r="A21" s="40" t="s">
        <v>46</v>
      </c>
      <c r="B21" s="41"/>
      <c r="C21" s="32" t="s">
        <v>47</v>
      </c>
      <c r="D21" s="30">
        <v>609000</v>
      </c>
      <c r="E21" s="30">
        <v>1300000</v>
      </c>
      <c r="F21" s="30">
        <f>1278305.98+4953.55</f>
        <v>1283259.53</v>
      </c>
      <c r="G21" s="31">
        <f t="shared" si="1"/>
        <v>98.71227153846154</v>
      </c>
      <c r="H21" s="36">
        <f t="shared" si="0"/>
        <v>-16740.469999999972</v>
      </c>
    </row>
    <row r="22" spans="1:8" s="37" customFormat="1" ht="16.5" customHeight="1">
      <c r="A22" s="42" t="s">
        <v>14</v>
      </c>
      <c r="B22" s="42"/>
      <c r="C22" s="33" t="s">
        <v>20</v>
      </c>
      <c r="D22" s="30">
        <f>D23</f>
        <v>5000</v>
      </c>
      <c r="E22" s="30">
        <f>E23</f>
        <v>3500</v>
      </c>
      <c r="F22" s="30">
        <f>F23</f>
        <v>3600</v>
      </c>
      <c r="G22" s="31">
        <f t="shared" si="1"/>
        <v>102.85714285714286</v>
      </c>
      <c r="H22" s="36">
        <f t="shared" si="0"/>
        <v>100</v>
      </c>
    </row>
    <row r="23" spans="1:8" s="37" customFormat="1" ht="87" customHeight="1">
      <c r="A23" s="42" t="s">
        <v>15</v>
      </c>
      <c r="B23" s="42"/>
      <c r="C23" s="32" t="s">
        <v>41</v>
      </c>
      <c r="D23" s="30">
        <v>5000</v>
      </c>
      <c r="E23" s="30">
        <v>3500</v>
      </c>
      <c r="F23" s="30">
        <v>3600</v>
      </c>
      <c r="G23" s="31">
        <f t="shared" si="1"/>
        <v>102.85714285714286</v>
      </c>
      <c r="H23" s="36">
        <f t="shared" si="0"/>
        <v>100</v>
      </c>
    </row>
    <row r="24" spans="1:8" s="37" customFormat="1" ht="51" customHeight="1">
      <c r="A24" s="42" t="s">
        <v>5</v>
      </c>
      <c r="B24" s="42"/>
      <c r="C24" s="33" t="s">
        <v>21</v>
      </c>
      <c r="D24" s="30">
        <f>D25</f>
        <v>9000</v>
      </c>
      <c r="E24" s="30">
        <f>E25</f>
        <v>9000</v>
      </c>
      <c r="F24" s="30">
        <f>F25</f>
        <v>8722.44</v>
      </c>
      <c r="G24" s="31">
        <f t="shared" si="1"/>
        <v>96.91600000000001</v>
      </c>
      <c r="H24" s="36">
        <f t="shared" si="0"/>
        <v>-277.5599999999995</v>
      </c>
    </row>
    <row r="25" spans="1:8" s="37" customFormat="1" ht="103.5" customHeight="1">
      <c r="A25" s="49" t="s">
        <v>48</v>
      </c>
      <c r="B25" s="49"/>
      <c r="C25" s="33" t="s">
        <v>42</v>
      </c>
      <c r="D25" s="30">
        <v>9000</v>
      </c>
      <c r="E25" s="30">
        <v>9000</v>
      </c>
      <c r="F25" s="30">
        <v>8722.44</v>
      </c>
      <c r="G25" s="31">
        <f t="shared" si="1"/>
        <v>96.91600000000001</v>
      </c>
      <c r="H25" s="36">
        <f t="shared" si="0"/>
        <v>-277.5599999999995</v>
      </c>
    </row>
    <row r="26" spans="1:8" s="37" customFormat="1" ht="34.5" customHeight="1">
      <c r="A26" s="42" t="s">
        <v>9</v>
      </c>
      <c r="B26" s="42"/>
      <c r="C26" s="33" t="s">
        <v>22</v>
      </c>
      <c r="D26" s="30">
        <f>D27+D28</f>
        <v>51000</v>
      </c>
      <c r="E26" s="30">
        <f>E27+E28</f>
        <v>0</v>
      </c>
      <c r="F26" s="30">
        <f>F27+F28</f>
        <v>0</v>
      </c>
      <c r="G26" s="31">
        <v>0</v>
      </c>
      <c r="H26" s="36">
        <f t="shared" si="0"/>
        <v>0</v>
      </c>
    </row>
    <row r="27" spans="1:8" s="37" customFormat="1" ht="36.75" customHeight="1">
      <c r="A27" s="42" t="s">
        <v>49</v>
      </c>
      <c r="B27" s="42" t="s">
        <v>11</v>
      </c>
      <c r="C27" s="33" t="s">
        <v>43</v>
      </c>
      <c r="D27" s="30">
        <v>0</v>
      </c>
      <c r="E27" s="30">
        <v>0</v>
      </c>
      <c r="F27" s="30">
        <v>0</v>
      </c>
      <c r="G27" s="31">
        <v>0</v>
      </c>
      <c r="H27" s="36">
        <f t="shared" si="0"/>
        <v>0</v>
      </c>
    </row>
    <row r="28" spans="1:8" s="37" customFormat="1" ht="36.75" customHeight="1">
      <c r="A28" s="40" t="s">
        <v>50</v>
      </c>
      <c r="B28" s="41"/>
      <c r="C28" s="33" t="s">
        <v>62</v>
      </c>
      <c r="D28" s="30">
        <v>51000</v>
      </c>
      <c r="E28" s="30">
        <v>0</v>
      </c>
      <c r="F28" s="30">
        <v>0</v>
      </c>
      <c r="G28" s="31">
        <v>0</v>
      </c>
      <c r="H28" s="36">
        <f t="shared" si="0"/>
        <v>0</v>
      </c>
    </row>
    <row r="29" spans="1:8" s="37" customFormat="1" ht="18" customHeight="1">
      <c r="A29" s="40" t="s">
        <v>51</v>
      </c>
      <c r="B29" s="41"/>
      <c r="C29" s="33" t="s">
        <v>52</v>
      </c>
      <c r="D29" s="30">
        <f>D30+D31</f>
        <v>1000</v>
      </c>
      <c r="E29" s="30">
        <f>E30+E31</f>
        <v>4000</v>
      </c>
      <c r="F29" s="30">
        <f>F30+F31</f>
        <v>4000</v>
      </c>
      <c r="G29" s="31">
        <f t="shared" si="1"/>
        <v>100</v>
      </c>
      <c r="H29" s="36">
        <f t="shared" si="0"/>
        <v>0</v>
      </c>
    </row>
    <row r="30" spans="1:8" s="37" customFormat="1" ht="69" customHeight="1">
      <c r="A30" s="42" t="s">
        <v>74</v>
      </c>
      <c r="B30" s="42" t="s">
        <v>11</v>
      </c>
      <c r="C30" s="33" t="s">
        <v>75</v>
      </c>
      <c r="D30" s="30">
        <v>1000</v>
      </c>
      <c r="E30" s="30">
        <v>4000</v>
      </c>
      <c r="F30" s="30">
        <v>4000</v>
      </c>
      <c r="G30" s="31">
        <f t="shared" si="1"/>
        <v>100</v>
      </c>
      <c r="H30" s="36">
        <f t="shared" si="0"/>
        <v>0</v>
      </c>
    </row>
    <row r="31" spans="1:8" s="37" customFormat="1" ht="51" customHeight="1">
      <c r="A31" s="42" t="s">
        <v>59</v>
      </c>
      <c r="B31" s="42" t="s">
        <v>11</v>
      </c>
      <c r="C31" s="33" t="s">
        <v>60</v>
      </c>
      <c r="D31" s="30">
        <v>0</v>
      </c>
      <c r="E31" s="30">
        <v>0</v>
      </c>
      <c r="F31" s="30">
        <v>0</v>
      </c>
      <c r="G31" s="31">
        <v>0</v>
      </c>
      <c r="H31" s="36">
        <f t="shared" si="0"/>
        <v>0</v>
      </c>
    </row>
    <row r="32" spans="1:8" s="37" customFormat="1" ht="18" customHeight="1">
      <c r="A32" s="40" t="s">
        <v>53</v>
      </c>
      <c r="B32" s="41"/>
      <c r="C32" s="33" t="s">
        <v>54</v>
      </c>
      <c r="D32" s="30">
        <f>D33</f>
        <v>0</v>
      </c>
      <c r="E32" s="30">
        <f>E33</f>
        <v>0</v>
      </c>
      <c r="F32" s="30">
        <f>F33</f>
        <v>0</v>
      </c>
      <c r="G32" s="31">
        <v>0</v>
      </c>
      <c r="H32" s="36">
        <f t="shared" si="0"/>
        <v>0</v>
      </c>
    </row>
    <row r="33" spans="1:8" s="37" customFormat="1" ht="37.5" customHeight="1">
      <c r="A33" s="42" t="s">
        <v>55</v>
      </c>
      <c r="B33" s="42" t="s">
        <v>11</v>
      </c>
      <c r="C33" s="33" t="s">
        <v>56</v>
      </c>
      <c r="D33" s="30">
        <v>0</v>
      </c>
      <c r="E33" s="30">
        <v>0</v>
      </c>
      <c r="F33" s="30">
        <v>0</v>
      </c>
      <c r="G33" s="31">
        <v>0</v>
      </c>
      <c r="H33" s="36">
        <f t="shared" si="0"/>
        <v>0</v>
      </c>
    </row>
    <row r="34" spans="1:8" s="39" customFormat="1" ht="18.75" customHeight="1">
      <c r="A34" s="45" t="s">
        <v>7</v>
      </c>
      <c r="B34" s="45"/>
      <c r="C34" s="34" t="s">
        <v>23</v>
      </c>
      <c r="D34" s="28">
        <f>D35</f>
        <v>4200152</v>
      </c>
      <c r="E34" s="28">
        <f>E35</f>
        <v>5163298</v>
      </c>
      <c r="F34" s="28">
        <f>F35</f>
        <v>5161919.07</v>
      </c>
      <c r="G34" s="29">
        <f aca="true" t="shared" si="2" ref="G34:G42">F34/E34%</f>
        <v>99.97329361969811</v>
      </c>
      <c r="H34" s="38">
        <f t="shared" si="0"/>
        <v>-1378.929999999702</v>
      </c>
    </row>
    <row r="35" spans="1:8" s="37" customFormat="1" ht="34.5" customHeight="1">
      <c r="A35" s="42" t="s">
        <v>6</v>
      </c>
      <c r="B35" s="42"/>
      <c r="C35" s="33" t="s">
        <v>24</v>
      </c>
      <c r="D35" s="30">
        <f>D38+D41+D36+D40</f>
        <v>4200152</v>
      </c>
      <c r="E35" s="30">
        <f>E38+E41+E36+E40</f>
        <v>5163298</v>
      </c>
      <c r="F35" s="30">
        <f>F38+F41+F36+F40</f>
        <v>5161919.07</v>
      </c>
      <c r="G35" s="31">
        <f t="shared" si="2"/>
        <v>99.97329361969811</v>
      </c>
      <c r="H35" s="36">
        <f t="shared" si="0"/>
        <v>-1378.929999999702</v>
      </c>
    </row>
    <row r="36" spans="1:8" s="37" customFormat="1" ht="34.5" customHeight="1">
      <c r="A36" s="42" t="s">
        <v>39</v>
      </c>
      <c r="B36" s="42"/>
      <c r="C36" s="33" t="s">
        <v>64</v>
      </c>
      <c r="D36" s="30">
        <f>D37</f>
        <v>1667650</v>
      </c>
      <c r="E36" s="30">
        <f>E37</f>
        <v>1667650</v>
      </c>
      <c r="F36" s="30">
        <f>F37</f>
        <v>1667650</v>
      </c>
      <c r="G36" s="31">
        <f t="shared" si="2"/>
        <v>100</v>
      </c>
      <c r="H36" s="36"/>
    </row>
    <row r="37" spans="1:8" s="37" customFormat="1" ht="34.5" customHeight="1">
      <c r="A37" s="42" t="s">
        <v>61</v>
      </c>
      <c r="B37" s="42"/>
      <c r="C37" s="33" t="s">
        <v>65</v>
      </c>
      <c r="D37" s="30">
        <v>1667650</v>
      </c>
      <c r="E37" s="30">
        <v>1667650</v>
      </c>
      <c r="F37" s="30">
        <v>1667650</v>
      </c>
      <c r="G37" s="31">
        <f t="shared" si="2"/>
        <v>100</v>
      </c>
      <c r="H37" s="36"/>
    </row>
    <row r="38" spans="1:8" s="37" customFormat="1" ht="35.25" customHeight="1">
      <c r="A38" s="42" t="s">
        <v>0</v>
      </c>
      <c r="B38" s="42"/>
      <c r="C38" s="33" t="s">
        <v>66</v>
      </c>
      <c r="D38" s="30">
        <f>D39</f>
        <v>315994</v>
      </c>
      <c r="E38" s="30">
        <f>E39</f>
        <v>342140</v>
      </c>
      <c r="F38" s="30">
        <f>F39</f>
        <v>342140</v>
      </c>
      <c r="G38" s="31">
        <f t="shared" si="2"/>
        <v>100</v>
      </c>
      <c r="H38" s="36">
        <f>F38-E38</f>
        <v>0</v>
      </c>
    </row>
    <row r="39" spans="1:8" s="37" customFormat="1" ht="55.5" customHeight="1">
      <c r="A39" s="42" t="s">
        <v>57</v>
      </c>
      <c r="B39" s="42"/>
      <c r="C39" s="33" t="s">
        <v>67</v>
      </c>
      <c r="D39" s="30">
        <v>315994</v>
      </c>
      <c r="E39" s="30">
        <v>342140</v>
      </c>
      <c r="F39" s="30">
        <v>342140</v>
      </c>
      <c r="G39" s="31">
        <f t="shared" si="2"/>
        <v>100</v>
      </c>
      <c r="H39" s="36">
        <f>F39-E39</f>
        <v>0</v>
      </c>
    </row>
    <row r="40" spans="1:8" s="37" customFormat="1" ht="38.25" customHeight="1">
      <c r="A40" s="40" t="s">
        <v>76</v>
      </c>
      <c r="B40" s="41"/>
      <c r="C40" s="33" t="s">
        <v>77</v>
      </c>
      <c r="D40" s="30">
        <v>0</v>
      </c>
      <c r="E40" s="30">
        <v>937000</v>
      </c>
      <c r="F40" s="30">
        <v>936920.07</v>
      </c>
      <c r="G40" s="31">
        <f t="shared" si="2"/>
        <v>99.99146958377801</v>
      </c>
      <c r="H40" s="36"/>
    </row>
    <row r="41" spans="1:8" s="37" customFormat="1" ht="15.75" customHeight="1">
      <c r="A41" s="42" t="s">
        <v>38</v>
      </c>
      <c r="B41" s="42"/>
      <c r="C41" s="33" t="s">
        <v>68</v>
      </c>
      <c r="D41" s="30">
        <f>D43+D42</f>
        <v>2216508</v>
      </c>
      <c r="E41" s="30">
        <f>E43+E42</f>
        <v>2216508</v>
      </c>
      <c r="F41" s="30">
        <f>F43+F42</f>
        <v>2215209</v>
      </c>
      <c r="G41" s="31">
        <f t="shared" si="2"/>
        <v>99.94139430130637</v>
      </c>
      <c r="H41" s="36"/>
    </row>
    <row r="42" spans="1:8" s="37" customFormat="1" ht="95.25" customHeight="1">
      <c r="A42" s="40" t="s">
        <v>63</v>
      </c>
      <c r="B42" s="41"/>
      <c r="C42" s="33" t="s">
        <v>69</v>
      </c>
      <c r="D42" s="30">
        <v>2216508</v>
      </c>
      <c r="E42" s="30">
        <v>2216508</v>
      </c>
      <c r="F42" s="30">
        <v>2215209</v>
      </c>
      <c r="G42" s="31">
        <f t="shared" si="2"/>
        <v>99.94139430130637</v>
      </c>
      <c r="H42" s="36"/>
    </row>
    <row r="43" spans="1:8" s="37" customFormat="1" ht="36.75" customHeight="1">
      <c r="A43" s="42" t="s">
        <v>58</v>
      </c>
      <c r="B43" s="42"/>
      <c r="C43" s="33" t="s">
        <v>70</v>
      </c>
      <c r="D43" s="30">
        <v>0</v>
      </c>
      <c r="E43" s="30">
        <v>0</v>
      </c>
      <c r="F43" s="30">
        <v>0</v>
      </c>
      <c r="G43" s="31">
        <v>0</v>
      </c>
      <c r="H43" s="36"/>
    </row>
    <row r="44" spans="1:8" s="39" customFormat="1" ht="18.75" customHeight="1">
      <c r="A44" s="50" t="s">
        <v>8</v>
      </c>
      <c r="B44" s="50"/>
      <c r="C44" s="15"/>
      <c r="D44" s="16">
        <f>D11+D34</f>
        <v>7540152</v>
      </c>
      <c r="E44" s="16">
        <f>E11+E34</f>
        <v>9176298</v>
      </c>
      <c r="F44" s="16">
        <f>F11+F34</f>
        <v>9077175.700000001</v>
      </c>
      <c r="G44" s="17">
        <f>F44/E44%</f>
        <v>98.91980077368893</v>
      </c>
      <c r="H44" s="36">
        <f>F44-E44</f>
        <v>-99122.29999999888</v>
      </c>
    </row>
  </sheetData>
  <sheetProtection/>
  <mergeCells count="41">
    <mergeCell ref="B1:C1"/>
    <mergeCell ref="A16:B16"/>
    <mergeCell ref="A17:B17"/>
    <mergeCell ref="A18:B18"/>
    <mergeCell ref="A19:B19"/>
    <mergeCell ref="A20:B20"/>
    <mergeCell ref="A7:G7"/>
    <mergeCell ref="A38:B38"/>
    <mergeCell ref="A39:B39"/>
    <mergeCell ref="A36:B36"/>
    <mergeCell ref="A37:B37"/>
    <mergeCell ref="A40:B40"/>
    <mergeCell ref="A43:B43"/>
    <mergeCell ref="A41:B41"/>
    <mergeCell ref="A42:B42"/>
    <mergeCell ref="A44:B44"/>
    <mergeCell ref="A32:B32"/>
    <mergeCell ref="A35:B35"/>
    <mergeCell ref="A14:B14"/>
    <mergeCell ref="A13:B13"/>
    <mergeCell ref="A31:B31"/>
    <mergeCell ref="A24:B24"/>
    <mergeCell ref="A33:B33"/>
    <mergeCell ref="A34:B34"/>
    <mergeCell ref="A30:B30"/>
    <mergeCell ref="A27:B27"/>
    <mergeCell ref="A28:B28"/>
    <mergeCell ref="A26:B26"/>
    <mergeCell ref="A22:B22"/>
    <mergeCell ref="A29:B29"/>
    <mergeCell ref="A25:B25"/>
    <mergeCell ref="A23:B23"/>
    <mergeCell ref="A21:B21"/>
    <mergeCell ref="A15:B15"/>
    <mergeCell ref="A5:G5"/>
    <mergeCell ref="A6:G6"/>
    <mergeCell ref="A11:B11"/>
    <mergeCell ref="A10:B10"/>
    <mergeCell ref="A9:B9"/>
    <mergeCell ref="A8:C8"/>
    <mergeCell ref="A12:B12"/>
  </mergeCells>
  <printOptions/>
  <pageMargins left="0.4330708661417323" right="0.15748031496062992" top="0.31496062992125984" bottom="0.2362204724409449" header="0.1968503937007874" footer="0.15748031496062992"/>
  <pageSetup fitToHeight="8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2021-05-27T04:32:42Z</cp:lastPrinted>
  <dcterms:created xsi:type="dcterms:W3CDTF">1996-10-08T23:32:33Z</dcterms:created>
  <dcterms:modified xsi:type="dcterms:W3CDTF">2021-05-27T04:33:49Z</dcterms:modified>
  <cp:category/>
  <cp:version/>
  <cp:contentType/>
  <cp:contentStatus/>
</cp:coreProperties>
</file>