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1 квартал" sheetId="1" r:id="rId1"/>
  </sheets>
  <definedNames>
    <definedName name="_xlnm.Print_Titles" localSheetId="0">'1 квартал'!$10:$10</definedName>
    <definedName name="_xlnm.Print_Area" localSheetId="0">'1 квартал'!$A$1:$K$22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<sst xmlns="http://schemas.openxmlformats.org/spreadsheetml/2006/main" count="40" uniqueCount="40">
  <si>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</si>
  <si>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</si>
  <si>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</si>
  <si>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</si>
  <si>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</si>
  <si>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</si>
  <si>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</si>
  <si>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</si>
  <si>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</si>
  <si>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</si>
  <si>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</si>
  <si>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</si>
  <si>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</si>
  <si>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</si>
  <si>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</si>
  <si>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</si>
  <si>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</si>
  <si>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</si>
  <si>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</si>
  <si>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</si>
  <si>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</si>
  <si>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</si>
  <si>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</si>
  <si>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</si>
  <si>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</si>
  <si>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</si>
  <si>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</si>
  <si>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</si>
  <si>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</si>
  <si>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</si>
  <si>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 xml:space="preserve">к постановлению администрации 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</si>
  <si>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</si>
  <si>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</si>
  <si>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</si>
  <si>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</si>
  <si>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от 20 04 2021 г. № 14</t>
  </si>
  <si>
    <t>доходов бюджета Григорьевского сельского поселения за 1 квартал 2021 года</t>
  </si>
  <si>
    <t>Бюджет                     2021 года</t>
  </si>
  <si>
    <t>Уточненный бюджет                   2021 года</t>
  </si>
  <si>
    <t>Кассовое исполнение              за 1 квартал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</si>
</sst>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6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view="pageBreakPreview" zoomScale="85" zoomScaleNormal="90" zoomScaleSheetLayoutView="85" zoomScalePageLayoutView="0" workbookViewId="0" topLeftCell="A1">
      <selection activeCell="H16" sqref="H16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7109375" style="24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6" hidden="1" customWidth="1"/>
    <col min="13" max="16384" width="9.140625" style="1" customWidth="1"/>
  </cols>
  <sheetData>
    <row r="1" spans="1:12" s="2" customFormat="1" ht="25.5" customHeight="1">
      <c r="A1" s="20"/>
      <c r="B1" s="43"/>
      <c r="C1" s="43"/>
      <c r="D1" s="34" t="s">
        <v>24</v>
      </c>
      <c r="E1" s="34"/>
      <c r="F1" s="34"/>
      <c r="G1" s="34"/>
      <c r="H1" s="34"/>
      <c r="I1" s="34"/>
      <c r="J1" s="34"/>
      <c r="K1" s="34"/>
      <c r="L1" s="15"/>
    </row>
    <row r="2" spans="1:12" s="2" customFormat="1" ht="21.75" customHeight="1">
      <c r="A2" s="20"/>
      <c r="B2" s="21"/>
      <c r="C2" s="23"/>
      <c r="D2" s="34" t="s">
        <v>30</v>
      </c>
      <c r="E2" s="34"/>
      <c r="F2" s="34"/>
      <c r="G2" s="34"/>
      <c r="H2" s="34"/>
      <c r="I2" s="34"/>
      <c r="J2" s="34"/>
      <c r="K2" s="34"/>
      <c r="L2" s="15"/>
    </row>
    <row r="3" spans="1:12" s="2" customFormat="1" ht="23.25" customHeight="1">
      <c r="A3" s="20"/>
      <c r="B3" s="21"/>
      <c r="C3" s="23"/>
      <c r="D3" s="34" t="s">
        <v>29</v>
      </c>
      <c r="E3" s="34"/>
      <c r="F3" s="34"/>
      <c r="G3" s="34"/>
      <c r="H3" s="34"/>
      <c r="I3" s="34"/>
      <c r="J3" s="34"/>
      <c r="K3" s="34"/>
      <c r="L3" s="15"/>
    </row>
    <row r="4" spans="1:12" s="2" customFormat="1" ht="23.25" customHeight="1">
      <c r="A4" s="20"/>
      <c r="B4" s="21"/>
      <c r="C4" s="23"/>
      <c r="D4" s="38" t="s">
        <v>35</v>
      </c>
      <c r="E4" s="38"/>
      <c r="F4" s="38"/>
      <c r="G4" s="38"/>
      <c r="H4" s="38"/>
      <c r="I4" s="38"/>
      <c r="J4" s="38"/>
      <c r="K4" s="34"/>
      <c r="L4" s="15"/>
    </row>
    <row r="5" spans="1:12" s="2" customFormat="1" ht="23.25" customHeight="1">
      <c r="A5" s="20"/>
      <c r="B5" s="21"/>
      <c r="C5" s="23"/>
      <c r="D5" s="38"/>
      <c r="E5" s="38"/>
      <c r="F5" s="38"/>
      <c r="G5" s="38"/>
      <c r="H5" s="38"/>
      <c r="I5" s="38"/>
      <c r="J5" s="38"/>
      <c r="K5" s="34"/>
      <c r="L5" s="15"/>
    </row>
    <row r="6" spans="1:45" s="2" customFormat="1" ht="19.5" customHeight="1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" customFormat="1" ht="19.5" customHeight="1">
      <c r="A7" s="40" t="s">
        <v>36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" customFormat="1" ht="19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11" ht="117" customHeight="1">
      <c r="A9" s="39" t="s">
        <v>0</v>
      </c>
      <c r="B9" s="39"/>
      <c r="C9" s="9" t="s">
        <v>27</v>
      </c>
      <c r="D9" s="7" t="s">
        <v>37</v>
      </c>
      <c r="E9" s="8" t="s">
        <v>9</v>
      </c>
      <c r="F9" s="8" t="s">
        <v>10</v>
      </c>
      <c r="G9" s="7" t="s">
        <v>3</v>
      </c>
      <c r="H9" s="7" t="s">
        <v>38</v>
      </c>
      <c r="I9" s="7" t="s">
        <v>13</v>
      </c>
      <c r="J9" s="9" t="s">
        <v>39</v>
      </c>
      <c r="K9" s="13" t="s">
        <v>8</v>
      </c>
    </row>
    <row r="10" spans="1:11" ht="16.5" customHeight="1">
      <c r="A10" s="36">
        <v>1</v>
      </c>
      <c r="B10" s="36"/>
      <c r="C10" s="25">
        <v>2</v>
      </c>
      <c r="D10" s="8">
        <v>3</v>
      </c>
      <c r="E10" s="8">
        <v>4</v>
      </c>
      <c r="F10" s="8">
        <v>5</v>
      </c>
      <c r="G10" s="8">
        <v>4</v>
      </c>
      <c r="H10" s="8">
        <v>4</v>
      </c>
      <c r="I10" s="8"/>
      <c r="J10" s="8">
        <v>5</v>
      </c>
      <c r="K10" s="8">
        <v>6</v>
      </c>
    </row>
    <row r="11" spans="1:12" s="5" customFormat="1" ht="18" customHeight="1">
      <c r="A11" s="37" t="s">
        <v>11</v>
      </c>
      <c r="B11" s="37"/>
      <c r="C11" s="22" t="s">
        <v>15</v>
      </c>
      <c r="D11" s="6">
        <f>D12+D13+D14+D15+D16+D17+D18+D19</f>
        <v>2776500</v>
      </c>
      <c r="E11" s="6">
        <f aca="true" t="shared" si="0" ref="E11:J11">E12+E13+E14+E15+E16+E17+E18+E19</f>
        <v>0</v>
      </c>
      <c r="F11" s="6">
        <f t="shared" si="0"/>
        <v>0</v>
      </c>
      <c r="G11" s="6">
        <f t="shared" si="0"/>
        <v>0</v>
      </c>
      <c r="H11" s="6">
        <f t="shared" si="0"/>
        <v>2776500</v>
      </c>
      <c r="I11" s="6">
        <f t="shared" si="0"/>
        <v>0</v>
      </c>
      <c r="J11" s="6">
        <f t="shared" si="0"/>
        <v>396959.69999999995</v>
      </c>
      <c r="K11" s="10">
        <f>J11/H11%</f>
        <v>14.297125877903834</v>
      </c>
      <c r="L11" s="18">
        <f aca="true" t="shared" si="1" ref="L11:L21">J11-H11</f>
        <v>-2379540.3</v>
      </c>
    </row>
    <row r="12" spans="1:12" s="5" customFormat="1" ht="16.5" customHeight="1">
      <c r="A12" s="35" t="s">
        <v>12</v>
      </c>
      <c r="B12" s="35"/>
      <c r="C12" s="22" t="s">
        <v>16</v>
      </c>
      <c r="D12" s="4">
        <v>330000</v>
      </c>
      <c r="E12" s="4"/>
      <c r="F12" s="4"/>
      <c r="G12" s="4"/>
      <c r="H12" s="4">
        <v>330000</v>
      </c>
      <c r="I12" s="4"/>
      <c r="J12" s="4">
        <f>126714.28+464.12+74.66+4.6+0.04</f>
        <v>127257.7</v>
      </c>
      <c r="K12" s="11">
        <f>J12/H12%</f>
        <v>38.562939393939395</v>
      </c>
      <c r="L12" s="18">
        <f t="shared" si="1"/>
        <v>-202742.3</v>
      </c>
    </row>
    <row r="13" spans="1:12" s="5" customFormat="1" ht="16.5" customHeight="1">
      <c r="A13" s="35" t="s">
        <v>1</v>
      </c>
      <c r="B13" s="35"/>
      <c r="C13" s="26" t="s">
        <v>17</v>
      </c>
      <c r="D13" s="4">
        <v>7000</v>
      </c>
      <c r="E13" s="4"/>
      <c r="F13" s="4"/>
      <c r="G13" s="4"/>
      <c r="H13" s="4">
        <v>7000</v>
      </c>
      <c r="I13" s="4"/>
      <c r="J13" s="4">
        <v>3187.2</v>
      </c>
      <c r="K13" s="11">
        <f aca="true" t="shared" si="2" ref="K13:K18">J13/H13%</f>
        <v>45.53142857142857</v>
      </c>
      <c r="L13" s="18">
        <f t="shared" si="1"/>
        <v>-3812.8</v>
      </c>
    </row>
    <row r="14" spans="1:12" s="5" customFormat="1" ht="16.5" customHeight="1">
      <c r="A14" s="35" t="s">
        <v>2</v>
      </c>
      <c r="B14" s="35"/>
      <c r="C14" s="26" t="s">
        <v>18</v>
      </c>
      <c r="D14" s="4">
        <f>165000+2213000</f>
        <v>2378000</v>
      </c>
      <c r="E14" s="4"/>
      <c r="F14" s="4"/>
      <c r="G14" s="4"/>
      <c r="H14" s="4">
        <f>165000+1800000+413000</f>
        <v>2378000</v>
      </c>
      <c r="I14" s="4"/>
      <c r="J14" s="4">
        <f>16152.5+918.39+213122.67+8+31147.11+885.52</f>
        <v>262234.19</v>
      </c>
      <c r="K14" s="11">
        <f t="shared" si="2"/>
        <v>11.027510092514719</v>
      </c>
      <c r="L14" s="18">
        <f t="shared" si="1"/>
        <v>-2115765.81</v>
      </c>
    </row>
    <row r="15" spans="1:12" s="5" customFormat="1" ht="16.5" customHeight="1">
      <c r="A15" s="35" t="s">
        <v>14</v>
      </c>
      <c r="B15" s="35"/>
      <c r="C15" s="26" t="s">
        <v>19</v>
      </c>
      <c r="D15" s="4">
        <v>5000</v>
      </c>
      <c r="E15" s="4"/>
      <c r="F15" s="4"/>
      <c r="G15" s="4"/>
      <c r="H15" s="4">
        <v>5000</v>
      </c>
      <c r="I15" s="4"/>
      <c r="J15" s="4">
        <v>600</v>
      </c>
      <c r="K15" s="11">
        <f t="shared" si="2"/>
        <v>12</v>
      </c>
      <c r="L15" s="18">
        <f t="shared" si="1"/>
        <v>-4400</v>
      </c>
    </row>
    <row r="16" spans="1:12" s="5" customFormat="1" ht="51" customHeight="1">
      <c r="A16" s="35" t="s">
        <v>4</v>
      </c>
      <c r="B16" s="35"/>
      <c r="C16" s="26" t="s">
        <v>20</v>
      </c>
      <c r="D16" s="4">
        <v>9000</v>
      </c>
      <c r="E16" s="4"/>
      <c r="F16" s="4"/>
      <c r="G16" s="4"/>
      <c r="H16" s="4">
        <v>9000</v>
      </c>
      <c r="I16" s="4"/>
      <c r="J16" s="4">
        <v>2180.61</v>
      </c>
      <c r="K16" s="11">
        <f t="shared" si="2"/>
        <v>24.229000000000003</v>
      </c>
      <c r="L16" s="18">
        <f t="shared" si="1"/>
        <v>-6819.389999999999</v>
      </c>
    </row>
    <row r="17" spans="1:12" s="5" customFormat="1" ht="34.5" customHeight="1">
      <c r="A17" s="35" t="s">
        <v>7</v>
      </c>
      <c r="B17" s="35"/>
      <c r="C17" s="26" t="s">
        <v>21</v>
      </c>
      <c r="D17" s="4">
        <v>46500</v>
      </c>
      <c r="E17" s="4"/>
      <c r="F17" s="4"/>
      <c r="G17" s="4"/>
      <c r="H17" s="4">
        <v>46500</v>
      </c>
      <c r="I17" s="4"/>
      <c r="J17" s="4">
        <v>0</v>
      </c>
      <c r="K17" s="11">
        <f t="shared" si="2"/>
        <v>0</v>
      </c>
      <c r="L17" s="18">
        <f t="shared" si="1"/>
        <v>-46500</v>
      </c>
    </row>
    <row r="18" spans="1:12" s="5" customFormat="1" ht="19.5" customHeight="1">
      <c r="A18" s="35" t="s">
        <v>31</v>
      </c>
      <c r="B18" s="35"/>
      <c r="C18" s="26" t="s">
        <v>32</v>
      </c>
      <c r="D18" s="4">
        <v>1000</v>
      </c>
      <c r="E18" s="4"/>
      <c r="F18" s="4"/>
      <c r="G18" s="4"/>
      <c r="H18" s="4">
        <v>1000</v>
      </c>
      <c r="I18" s="4"/>
      <c r="J18" s="4">
        <v>1500</v>
      </c>
      <c r="K18" s="11">
        <f t="shared" si="2"/>
        <v>150</v>
      </c>
      <c r="L18" s="18">
        <f t="shared" si="1"/>
        <v>500</v>
      </c>
    </row>
    <row r="19" spans="1:12" s="5" customFormat="1" ht="19.5" customHeight="1">
      <c r="A19" s="35" t="s">
        <v>33</v>
      </c>
      <c r="B19" s="35"/>
      <c r="C19" s="26" t="s">
        <v>34</v>
      </c>
      <c r="D19" s="4">
        <v>0</v>
      </c>
      <c r="E19" s="4"/>
      <c r="F19" s="4"/>
      <c r="G19" s="4"/>
      <c r="H19" s="4">
        <v>0</v>
      </c>
      <c r="I19" s="4"/>
      <c r="J19" s="4">
        <v>0</v>
      </c>
      <c r="K19" s="11">
        <v>0</v>
      </c>
      <c r="L19" s="18">
        <f>J19-H19</f>
        <v>0</v>
      </c>
    </row>
    <row r="20" spans="1:12" s="14" customFormat="1" ht="18.75" customHeight="1">
      <c r="A20" s="37" t="s">
        <v>5</v>
      </c>
      <c r="B20" s="37"/>
      <c r="C20" s="27" t="s">
        <v>22</v>
      </c>
      <c r="D20" s="6">
        <f>D21</f>
        <v>3929460</v>
      </c>
      <c r="E20" s="6">
        <f aca="true" t="shared" si="3" ref="E20:J20">E21</f>
        <v>0</v>
      </c>
      <c r="F20" s="6">
        <f t="shared" si="3"/>
        <v>0</v>
      </c>
      <c r="G20" s="6">
        <f t="shared" si="3"/>
        <v>0</v>
      </c>
      <c r="H20" s="6">
        <f t="shared" si="3"/>
        <v>3929460</v>
      </c>
      <c r="I20" s="6">
        <f t="shared" si="3"/>
        <v>0</v>
      </c>
      <c r="J20" s="6">
        <f t="shared" si="3"/>
        <v>829874.09</v>
      </c>
      <c r="K20" s="10">
        <f>J20/H20%</f>
        <v>21.119290945829707</v>
      </c>
      <c r="L20" s="28">
        <f t="shared" si="1"/>
        <v>-3099585.91</v>
      </c>
    </row>
    <row r="21" spans="1:12" s="5" customFormat="1" ht="51" customHeight="1">
      <c r="A21" s="35" t="s">
        <v>28</v>
      </c>
      <c r="B21" s="35"/>
      <c r="C21" s="26" t="s">
        <v>23</v>
      </c>
      <c r="D21" s="4">
        <v>3929460</v>
      </c>
      <c r="E21" s="4"/>
      <c r="F21" s="4"/>
      <c r="G21" s="4"/>
      <c r="H21" s="4">
        <v>3929460</v>
      </c>
      <c r="I21" s="4"/>
      <c r="J21" s="4">
        <v>829874.09</v>
      </c>
      <c r="K21" s="11">
        <f>J21/H21%</f>
        <v>21.119290945829707</v>
      </c>
      <c r="L21" s="18">
        <f t="shared" si="1"/>
        <v>-3099585.91</v>
      </c>
    </row>
    <row r="22" spans="1:12" s="14" customFormat="1" ht="18.75" customHeight="1">
      <c r="A22" s="42" t="s">
        <v>6</v>
      </c>
      <c r="B22" s="42"/>
      <c r="C22" s="29"/>
      <c r="D22" s="30">
        <f>D11+D20</f>
        <v>6705960</v>
      </c>
      <c r="E22" s="30">
        <f>E11+E20</f>
        <v>0</v>
      </c>
      <c r="F22" s="30">
        <f>F11+F20</f>
        <v>0</v>
      </c>
      <c r="G22" s="30">
        <f>G11+G20</f>
        <v>0</v>
      </c>
      <c r="H22" s="30">
        <f>H11+H20</f>
        <v>6705960</v>
      </c>
      <c r="I22" s="30">
        <f>J22</f>
        <v>1226833.79</v>
      </c>
      <c r="J22" s="30">
        <f>J11+J20</f>
        <v>1226833.79</v>
      </c>
      <c r="K22" s="31">
        <f>J22/H22%</f>
        <v>18.294678017763303</v>
      </c>
      <c r="L22" s="18">
        <f>J22-H22</f>
        <v>-5479126.21</v>
      </c>
    </row>
    <row r="25" spans="4:11" ht="18">
      <c r="D25" s="41"/>
      <c r="E25" s="41"/>
      <c r="F25" s="41"/>
      <c r="G25" s="41"/>
      <c r="H25" s="41"/>
      <c r="I25" s="17"/>
      <c r="K25" s="19"/>
    </row>
  </sheetData>
  <sheetProtection/>
  <mergeCells count="21">
    <mergeCell ref="B1:C1"/>
    <mergeCell ref="A6:K6"/>
    <mergeCell ref="A7:K7"/>
    <mergeCell ref="A11:B11"/>
    <mergeCell ref="A17:B17"/>
    <mergeCell ref="D4:J4"/>
    <mergeCell ref="A15:B15"/>
    <mergeCell ref="A9:B9"/>
    <mergeCell ref="A8:K8"/>
    <mergeCell ref="D5:J5"/>
    <mergeCell ref="D25:H25"/>
    <mergeCell ref="A22:B22"/>
    <mergeCell ref="A13:B13"/>
    <mergeCell ref="A12:B12"/>
    <mergeCell ref="A14:B14"/>
    <mergeCell ref="A21:B21"/>
    <mergeCell ref="A10:B10"/>
    <mergeCell ref="A19:B19"/>
    <mergeCell ref="A18:B18"/>
    <mergeCell ref="A16:B16"/>
    <mergeCell ref="A20:B20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2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2011-10-28T02:21:39Z</cp:lastPrinted>
  <dcterms:created xsi:type="dcterms:W3CDTF">1996-10-08T23:32:33Z</dcterms:created>
  <dcterms:modified xsi:type="dcterms:W3CDTF">2021-05-06T07:13:09Z</dcterms:modified>
  <cp:category/>
  <cp:version/>
  <cp:contentType/>
  <cp:contentStatus/>
</cp:coreProperties>
</file>