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1 квартал" sheetId="1" r:id="rId1"/>
  </sheets>
  <definedNames>
    <definedName name="_xlnm.Print_Titles" localSheetId="0">'1 квартал'!$10:$10</definedName>
    <definedName name="_xlnm.Print_Area" localSheetId="0">'1 квартал'!$A$1:$K$22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<sst xmlns="http://schemas.openxmlformats.org/spreadsheetml/2006/main" count="40" uniqueCount="40">
  <si>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</si>
  <si>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</si>
  <si>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</si>
  <si>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</si>
  <si>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</si>
  <si>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</si>
  <si>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</si>
  <si>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</si>
  <si>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</si>
  <si>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</si>
  <si>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</si>
  <si>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</si>
  <si>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</si>
  <si>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</si>
  <si>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</si>
  <si>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</si>
  <si>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</si>
  <si>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</si>
  <si>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</si>
  <si>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</si>
  <si>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</si>
  <si>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</si>
  <si>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</si>
  <si>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</si>
  <si>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</si>
  <si>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</si>
  <si>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</si>
  <si>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</si>
  <si>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</si>
  <si>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</si>
  <si>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</si>
  <si>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</si>
  <si>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</si>
  <si>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</si>
  <si>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</si>
  <si>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от 08.04.2020 г. № 13</t>
  </si>
  <si>
    <t>доходов бюджета Григорьевского сельского поселения за 1 квартал 2020 года</t>
  </si>
  <si>
    <t>Бюджет                     2020 года</t>
  </si>
  <si>
    <t>Уточненный бюджет                   2020 года</t>
  </si>
  <si>
    <t>Кассовое исполнение              за 1 квартал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</si>
</sst>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0">
      <selection activeCell="J22" sqref="J22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37"/>
      <c r="C1" s="37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41" t="s">
        <v>35</v>
      </c>
      <c r="E4" s="41"/>
      <c r="F4" s="41"/>
      <c r="G4" s="41"/>
      <c r="H4" s="41"/>
      <c r="I4" s="41"/>
      <c r="J4" s="41"/>
      <c r="K4" s="34"/>
      <c r="L4" s="15"/>
    </row>
    <row r="5" spans="1:12" s="2" customFormat="1" ht="23.25" customHeight="1">
      <c r="A5" s="20"/>
      <c r="B5" s="21"/>
      <c r="C5" s="23"/>
      <c r="D5" s="41"/>
      <c r="E5" s="41"/>
      <c r="F5" s="41"/>
      <c r="G5" s="41"/>
      <c r="H5" s="41"/>
      <c r="I5" s="41"/>
      <c r="J5" s="41"/>
      <c r="K5" s="34"/>
      <c r="L5" s="15"/>
    </row>
    <row r="6" spans="1:45" s="2" customFormat="1" ht="19.5" customHeight="1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39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39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42" t="s">
        <v>0</v>
      </c>
      <c r="B9" s="42"/>
      <c r="C9" s="9" t="s">
        <v>27</v>
      </c>
      <c r="D9" s="7" t="s">
        <v>37</v>
      </c>
      <c r="E9" s="8" t="s">
        <v>9</v>
      </c>
      <c r="F9" s="8" t="s">
        <v>10</v>
      </c>
      <c r="G9" s="7" t="s">
        <v>3</v>
      </c>
      <c r="H9" s="7" t="s">
        <v>38</v>
      </c>
      <c r="I9" s="7" t="s">
        <v>13</v>
      </c>
      <c r="J9" s="9" t="s">
        <v>39</v>
      </c>
      <c r="K9" s="13" t="s">
        <v>8</v>
      </c>
    </row>
    <row r="10" spans="1:11" ht="16.5" customHeight="1">
      <c r="A10" s="35">
        <v>1</v>
      </c>
      <c r="B10" s="35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40" t="s">
        <v>11</v>
      </c>
      <c r="B11" s="40"/>
      <c r="C11" s="22" t="s">
        <v>15</v>
      </c>
      <c r="D11" s="6">
        <f>D12+D13+D14+D15+D16+D17+D18+D19</f>
        <v>3340000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3340000</v>
      </c>
      <c r="I11" s="6">
        <f t="shared" si="0"/>
        <v>0</v>
      </c>
      <c r="J11" s="6">
        <f t="shared" si="0"/>
        <v>487553.98999999993</v>
      </c>
      <c r="K11" s="10">
        <f>J11/H11%</f>
        <v>14.597424850299399</v>
      </c>
      <c r="L11" s="18">
        <f aca="true" t="shared" si="1" ref="L11:L21">J11-H11</f>
        <v>-2852446.0100000002</v>
      </c>
    </row>
    <row r="12" spans="1:12" s="5" customFormat="1" ht="16.5" customHeight="1">
      <c r="A12" s="36" t="s">
        <v>12</v>
      </c>
      <c r="B12" s="36"/>
      <c r="C12" s="22" t="s">
        <v>16</v>
      </c>
      <c r="D12" s="4">
        <v>193000</v>
      </c>
      <c r="E12" s="4"/>
      <c r="F12" s="4"/>
      <c r="G12" s="4"/>
      <c r="H12" s="4">
        <v>193000</v>
      </c>
      <c r="I12" s="4"/>
      <c r="J12" s="4">
        <f>76570.52+5.51+821.2</f>
        <v>77397.23</v>
      </c>
      <c r="K12" s="11">
        <f>J12/H12%</f>
        <v>40.102191709844554</v>
      </c>
      <c r="L12" s="18">
        <f t="shared" si="1"/>
        <v>-115602.77</v>
      </c>
    </row>
    <row r="13" spans="1:12" s="5" customFormat="1" ht="16.5" customHeight="1">
      <c r="A13" s="36" t="s">
        <v>1</v>
      </c>
      <c r="B13" s="36"/>
      <c r="C13" s="26" t="s">
        <v>17</v>
      </c>
      <c r="D13" s="4">
        <v>32000</v>
      </c>
      <c r="E13" s="4"/>
      <c r="F13" s="4"/>
      <c r="G13" s="4"/>
      <c r="H13" s="4">
        <v>32000</v>
      </c>
      <c r="I13" s="4"/>
      <c r="J13" s="4">
        <v>7133.7</v>
      </c>
      <c r="K13" s="11">
        <f aca="true" t="shared" si="2" ref="K13:K18">J13/H13%</f>
        <v>22.2928125</v>
      </c>
      <c r="L13" s="18">
        <f t="shared" si="1"/>
        <v>-24866.3</v>
      </c>
    </row>
    <row r="14" spans="1:12" s="5" customFormat="1" ht="16.5" customHeight="1">
      <c r="A14" s="36" t="s">
        <v>2</v>
      </c>
      <c r="B14" s="36"/>
      <c r="C14" s="26" t="s">
        <v>18</v>
      </c>
      <c r="D14" s="4">
        <f>440000+2000000+609000</f>
        <v>3049000</v>
      </c>
      <c r="E14" s="4"/>
      <c r="F14" s="4"/>
      <c r="G14" s="4"/>
      <c r="H14" s="4">
        <v>3049000</v>
      </c>
      <c r="I14" s="4"/>
      <c r="J14" s="4">
        <f>93858+601.07+274552.97+34.35+30845.58+550.48</f>
        <v>400442.44999999995</v>
      </c>
      <c r="K14" s="11">
        <f t="shared" si="2"/>
        <v>13.13356674319449</v>
      </c>
      <c r="L14" s="18">
        <f t="shared" si="1"/>
        <v>-2648557.55</v>
      </c>
    </row>
    <row r="15" spans="1:12" s="5" customFormat="1" ht="16.5" customHeight="1">
      <c r="A15" s="36" t="s">
        <v>14</v>
      </c>
      <c r="B15" s="36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400</v>
      </c>
      <c r="K15" s="11">
        <f t="shared" si="2"/>
        <v>8</v>
      </c>
      <c r="L15" s="18">
        <f t="shared" si="1"/>
        <v>-4600</v>
      </c>
    </row>
    <row r="16" spans="1:12" s="5" customFormat="1" ht="51" customHeight="1">
      <c r="A16" s="36" t="s">
        <v>4</v>
      </c>
      <c r="B16" s="36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2180.61</v>
      </c>
      <c r="K16" s="11">
        <f t="shared" si="2"/>
        <v>24.229000000000003</v>
      </c>
      <c r="L16" s="18">
        <f t="shared" si="1"/>
        <v>-6819.389999999999</v>
      </c>
    </row>
    <row r="17" spans="1:12" s="5" customFormat="1" ht="34.5" customHeight="1">
      <c r="A17" s="36" t="s">
        <v>7</v>
      </c>
      <c r="B17" s="36"/>
      <c r="C17" s="26" t="s">
        <v>21</v>
      </c>
      <c r="D17" s="4">
        <v>51000</v>
      </c>
      <c r="E17" s="4"/>
      <c r="F17" s="4"/>
      <c r="G17" s="4"/>
      <c r="H17" s="4">
        <v>51000</v>
      </c>
      <c r="I17" s="4"/>
      <c r="J17" s="4">
        <v>0</v>
      </c>
      <c r="K17" s="11">
        <f t="shared" si="2"/>
        <v>0</v>
      </c>
      <c r="L17" s="18">
        <f t="shared" si="1"/>
        <v>-51000</v>
      </c>
    </row>
    <row r="18" spans="1:12" s="5" customFormat="1" ht="19.5" customHeight="1">
      <c r="A18" s="36" t="s">
        <v>31</v>
      </c>
      <c r="B18" s="36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0</v>
      </c>
      <c r="K18" s="11">
        <f t="shared" si="2"/>
        <v>0</v>
      </c>
      <c r="L18" s="18">
        <f t="shared" si="1"/>
        <v>-1000</v>
      </c>
    </row>
    <row r="19" spans="1:12" s="5" customFormat="1" ht="19.5" customHeight="1">
      <c r="A19" s="36" t="s">
        <v>33</v>
      </c>
      <c r="B19" s="36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40" t="s">
        <v>5</v>
      </c>
      <c r="B20" s="40"/>
      <c r="C20" s="27" t="s">
        <v>22</v>
      </c>
      <c r="D20" s="6">
        <f>D21</f>
        <v>4200152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4200152</v>
      </c>
      <c r="I20" s="6">
        <f t="shared" si="3"/>
        <v>0</v>
      </c>
      <c r="J20" s="6">
        <f t="shared" si="3"/>
        <v>673964.01</v>
      </c>
      <c r="K20" s="10">
        <f>J20/H20%</f>
        <v>16.046181423910376</v>
      </c>
      <c r="L20" s="28">
        <f t="shared" si="1"/>
        <v>-3526187.99</v>
      </c>
    </row>
    <row r="21" spans="1:12" s="5" customFormat="1" ht="51" customHeight="1">
      <c r="A21" s="36" t="s">
        <v>28</v>
      </c>
      <c r="B21" s="36"/>
      <c r="C21" s="26" t="s">
        <v>23</v>
      </c>
      <c r="D21" s="4">
        <v>4200152</v>
      </c>
      <c r="E21" s="4"/>
      <c r="F21" s="4"/>
      <c r="G21" s="4"/>
      <c r="H21" s="4">
        <v>4200152</v>
      </c>
      <c r="I21" s="4"/>
      <c r="J21" s="4">
        <v>673964.01</v>
      </c>
      <c r="K21" s="11">
        <f>J21/H21%</f>
        <v>16.046181423910376</v>
      </c>
      <c r="L21" s="18">
        <f t="shared" si="1"/>
        <v>-3526187.99</v>
      </c>
    </row>
    <row r="22" spans="1:12" s="14" customFormat="1" ht="18.75" customHeight="1">
      <c r="A22" s="44" t="s">
        <v>6</v>
      </c>
      <c r="B22" s="44"/>
      <c r="C22" s="29"/>
      <c r="D22" s="30">
        <f>D11+D20</f>
        <v>7540152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7540152</v>
      </c>
      <c r="I22" s="30">
        <f>J22</f>
        <v>1161518</v>
      </c>
      <c r="J22" s="30">
        <f>J11+J20</f>
        <v>1161518</v>
      </c>
      <c r="K22" s="31">
        <f>J22/H22%</f>
        <v>15.404437470226064</v>
      </c>
      <c r="L22" s="18">
        <f>J22-H22</f>
        <v>-6378634</v>
      </c>
    </row>
    <row r="25" spans="4:11" ht="18">
      <c r="D25" s="43"/>
      <c r="E25" s="43"/>
      <c r="F25" s="43"/>
      <c r="G25" s="43"/>
      <c r="H25" s="43"/>
      <c r="I25" s="17"/>
      <c r="K25" s="19"/>
    </row>
  </sheetData>
  <sheetProtection/>
  <mergeCells count="21">
    <mergeCell ref="A20:B20"/>
    <mergeCell ref="D4:J4"/>
    <mergeCell ref="A15:B15"/>
    <mergeCell ref="A9:B9"/>
    <mergeCell ref="A8:K8"/>
    <mergeCell ref="D25:H25"/>
    <mergeCell ref="A22:B22"/>
    <mergeCell ref="A13:B13"/>
    <mergeCell ref="A12:B12"/>
    <mergeCell ref="A14:B14"/>
    <mergeCell ref="A21:B21"/>
    <mergeCell ref="A10:B10"/>
    <mergeCell ref="A19:B19"/>
    <mergeCell ref="A18:B18"/>
    <mergeCell ref="A16:B16"/>
    <mergeCell ref="B1:C1"/>
    <mergeCell ref="A6:K6"/>
    <mergeCell ref="A7:K7"/>
    <mergeCell ref="A11:B11"/>
    <mergeCell ref="A17:B17"/>
    <mergeCell ref="D5:J5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2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2020-04-23T14:57:37Z</dcterms:modified>
  <cp:category/>
  <cp:version/>
  <cp:contentType/>
  <cp:contentStatus/>
</cp:coreProperties>
</file>