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19" sheetId="1" r:id="rId1"/>
  </sheets>
  <definedNames>
    <definedName name="_xlnm.Print_Titles" localSheetId="0">'2019'!$9:$9</definedName>
    <definedName name="_xlnm.Print_Area" localSheetId="0">'2019'!$A$1:$K$21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<sst xmlns="http://schemas.openxmlformats.org/spreadsheetml/2006/main" count="39" uniqueCount="39">
  <si>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</si>
  <si>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</si>
  <si>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</si>
  <si>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</si>
  <si>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</si>
  <si>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</si>
  <si>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</si>
  <si>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</si>
  <si>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</si>
  <si>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</si>
  <si>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</si>
  <si>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</si>
  <si>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</si>
  <si>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</si>
  <si>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</si>
  <si>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</si>
  <si>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</si>
  <si>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</si>
  <si>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</si>
  <si>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</si>
  <si>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</si>
  <si>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</si>
  <si>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</si>
  <si>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</si>
  <si>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</si>
  <si>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</si>
  <si>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</si>
  <si>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</si>
  <si>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</si>
  <si>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</si>
  <si>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</si>
  <si>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</si>
  <si>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</si>
  <si>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</si>
  <si>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доходов бюджета Григорьевского сельского поселения за 2019 год</t>
  </si>
  <si>
    <t>Бюджет                     2019 года</t>
  </si>
  <si>
    <t>Уточненный бюджет                   2019 года</t>
  </si>
  <si>
    <t>Кассовое исполнение              за 2019 год</t>
  </si>
  <si>
    <t>к решению от 27.05.2020 №7  Муниципального комитета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</si>
</sst>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84" fontId="3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4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4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184" fontId="7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tabSelected="1" view="pageBreakPreview" zoomScale="85" zoomScaleNormal="90" zoomScaleSheetLayoutView="85" zoomScalePageLayoutView="0" workbookViewId="0" topLeftCell="A1">
      <selection activeCell="D4" sqref="D4:J4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4.28125" style="15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5" customWidth="1"/>
    <col min="12" max="12" width="17.7109375" style="8" hidden="1" customWidth="1"/>
    <col min="13" max="16384" width="9.140625" style="1" customWidth="1"/>
  </cols>
  <sheetData>
    <row r="1" spans="1:12" s="2" customFormat="1" ht="25.5" customHeight="1">
      <c r="A1" s="12"/>
      <c r="B1" s="39"/>
      <c r="C1" s="39"/>
      <c r="D1" s="22" t="s">
        <v>24</v>
      </c>
      <c r="E1" s="22"/>
      <c r="F1" s="22"/>
      <c r="G1" s="22"/>
      <c r="H1" s="22"/>
      <c r="I1" s="22"/>
      <c r="J1" s="22"/>
      <c r="K1" s="22"/>
      <c r="L1" s="7"/>
    </row>
    <row r="2" spans="1:12" s="2" customFormat="1" ht="21.75" customHeight="1">
      <c r="A2" s="12"/>
      <c r="B2" s="13"/>
      <c r="C2" s="14"/>
      <c r="D2" s="22" t="s">
        <v>38</v>
      </c>
      <c r="E2" s="22"/>
      <c r="F2" s="22"/>
      <c r="G2" s="22"/>
      <c r="H2" s="22"/>
      <c r="I2" s="22"/>
      <c r="J2" s="22"/>
      <c r="K2" s="22"/>
      <c r="L2" s="7"/>
    </row>
    <row r="3" spans="1:12" s="2" customFormat="1" ht="23.25" customHeight="1">
      <c r="A3" s="12"/>
      <c r="B3" s="13"/>
      <c r="C3" s="14"/>
      <c r="D3" s="22" t="s">
        <v>29</v>
      </c>
      <c r="E3" s="22"/>
      <c r="F3" s="22"/>
      <c r="G3" s="22"/>
      <c r="H3" s="22"/>
      <c r="I3" s="22"/>
      <c r="J3" s="22"/>
      <c r="K3" s="22"/>
      <c r="L3" s="7"/>
    </row>
    <row r="4" spans="1:12" s="2" customFormat="1" ht="23.25" customHeight="1">
      <c r="A4" s="12"/>
      <c r="B4" s="13"/>
      <c r="C4" s="14"/>
      <c r="D4" s="42"/>
      <c r="E4" s="42"/>
      <c r="F4" s="42"/>
      <c r="G4" s="42"/>
      <c r="H4" s="42"/>
      <c r="I4" s="42"/>
      <c r="J4" s="42"/>
      <c r="K4" s="22"/>
      <c r="L4" s="7"/>
    </row>
    <row r="5" spans="1:45" s="2" customFormat="1" ht="19.5" customHeight="1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s="2" customFormat="1" ht="19.5" customHeight="1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s="2" customFormat="1" ht="19.5" customHeight="1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11" ht="117" customHeight="1">
      <c r="A8" s="44" t="s">
        <v>0</v>
      </c>
      <c r="B8" s="44"/>
      <c r="C8" s="23" t="s">
        <v>27</v>
      </c>
      <c r="D8" s="24" t="s">
        <v>35</v>
      </c>
      <c r="E8" s="25" t="s">
        <v>9</v>
      </c>
      <c r="F8" s="25" t="s">
        <v>10</v>
      </c>
      <c r="G8" s="24" t="s">
        <v>3</v>
      </c>
      <c r="H8" s="24" t="s">
        <v>36</v>
      </c>
      <c r="I8" s="24" t="s">
        <v>13</v>
      </c>
      <c r="J8" s="23" t="s">
        <v>37</v>
      </c>
      <c r="K8" s="26" t="s">
        <v>8</v>
      </c>
    </row>
    <row r="9" spans="1:11" ht="16.5" customHeight="1">
      <c r="A9" s="43">
        <v>1</v>
      </c>
      <c r="B9" s="43"/>
      <c r="C9" s="27">
        <v>2</v>
      </c>
      <c r="D9" s="25">
        <v>3</v>
      </c>
      <c r="E9" s="25">
        <v>4</v>
      </c>
      <c r="F9" s="25">
        <v>5</v>
      </c>
      <c r="G9" s="25">
        <v>4</v>
      </c>
      <c r="H9" s="25">
        <v>4</v>
      </c>
      <c r="I9" s="25"/>
      <c r="J9" s="25">
        <v>5</v>
      </c>
      <c r="K9" s="25">
        <v>6</v>
      </c>
    </row>
    <row r="10" spans="1:12" s="4" customFormat="1" ht="18" customHeight="1">
      <c r="A10" s="38" t="s">
        <v>11</v>
      </c>
      <c r="B10" s="38"/>
      <c r="C10" s="28" t="s">
        <v>15</v>
      </c>
      <c r="D10" s="29">
        <f>D11+D12+D13+D14+D15+D16+D17+D18</f>
        <v>2607500</v>
      </c>
      <c r="E10" s="29">
        <f aca="true" t="shared" si="0" ref="E10:J10">E11+E12+E13+E14+E15+E16+E17+E18</f>
        <v>0</v>
      </c>
      <c r="F10" s="29">
        <f t="shared" si="0"/>
        <v>0</v>
      </c>
      <c r="G10" s="29">
        <f t="shared" si="0"/>
        <v>0</v>
      </c>
      <c r="H10" s="29">
        <f t="shared" si="0"/>
        <v>3770000</v>
      </c>
      <c r="I10" s="29">
        <f t="shared" si="0"/>
        <v>0</v>
      </c>
      <c r="J10" s="29">
        <f t="shared" si="0"/>
        <v>3864766.38</v>
      </c>
      <c r="K10" s="30">
        <f>J10/H10%</f>
        <v>102.51369708222812</v>
      </c>
      <c r="L10" s="10">
        <f aca="true" t="shared" si="1" ref="L10:L20">J10-H10</f>
        <v>94766.37999999989</v>
      </c>
    </row>
    <row r="11" spans="1:12" s="4" customFormat="1" ht="16.5" customHeight="1">
      <c r="A11" s="37" t="s">
        <v>12</v>
      </c>
      <c r="B11" s="37"/>
      <c r="C11" s="28" t="s">
        <v>16</v>
      </c>
      <c r="D11" s="31">
        <v>114000</v>
      </c>
      <c r="E11" s="31"/>
      <c r="F11" s="31"/>
      <c r="G11" s="31"/>
      <c r="H11" s="31">
        <v>300000</v>
      </c>
      <c r="I11" s="31"/>
      <c r="J11" s="31">
        <f>305591.22+104.67+62.01+26-1122.66+0.82+50</f>
        <v>304712.06</v>
      </c>
      <c r="K11" s="32">
        <f>J11/H11%</f>
        <v>101.57068666666666</v>
      </c>
      <c r="L11" s="10">
        <f t="shared" si="1"/>
        <v>4712.059999999998</v>
      </c>
    </row>
    <row r="12" spans="1:12" s="4" customFormat="1" ht="16.5" customHeight="1">
      <c r="A12" s="37" t="s">
        <v>1</v>
      </c>
      <c r="B12" s="37"/>
      <c r="C12" s="33" t="s">
        <v>17</v>
      </c>
      <c r="D12" s="31">
        <v>31000</v>
      </c>
      <c r="E12" s="31"/>
      <c r="F12" s="31"/>
      <c r="G12" s="31"/>
      <c r="H12" s="31">
        <v>25000</v>
      </c>
      <c r="I12" s="31"/>
      <c r="J12" s="31">
        <f>23201.4+91.31</f>
        <v>23292.710000000003</v>
      </c>
      <c r="K12" s="32">
        <f aca="true" t="shared" si="2" ref="K12:K17">J12/H12%</f>
        <v>93.17084000000001</v>
      </c>
      <c r="L12" s="10">
        <f t="shared" si="1"/>
        <v>-1707.2899999999972</v>
      </c>
    </row>
    <row r="13" spans="1:12" s="4" customFormat="1" ht="16.5" customHeight="1">
      <c r="A13" s="37" t="s">
        <v>2</v>
      </c>
      <c r="B13" s="37"/>
      <c r="C13" s="33" t="s">
        <v>18</v>
      </c>
      <c r="D13" s="31">
        <f>326000+2075000</f>
        <v>2401000</v>
      </c>
      <c r="E13" s="31"/>
      <c r="F13" s="31"/>
      <c r="G13" s="31"/>
      <c r="H13" s="31">
        <f>430000+1600000+1350000</f>
        <v>3380000</v>
      </c>
      <c r="I13" s="31"/>
      <c r="J13" s="31">
        <f>428555.15+5110.02+1672360.02+27116.95+1339460.49+10594.36</f>
        <v>3483196.9899999998</v>
      </c>
      <c r="K13" s="32">
        <f t="shared" si="2"/>
        <v>103.05316538461538</v>
      </c>
      <c r="L13" s="10">
        <f t="shared" si="1"/>
        <v>103196.98999999976</v>
      </c>
    </row>
    <row r="14" spans="1:12" s="4" customFormat="1" ht="16.5" customHeight="1">
      <c r="A14" s="37" t="s">
        <v>14</v>
      </c>
      <c r="B14" s="37"/>
      <c r="C14" s="33" t="s">
        <v>19</v>
      </c>
      <c r="D14" s="31">
        <v>5000</v>
      </c>
      <c r="E14" s="31"/>
      <c r="F14" s="31"/>
      <c r="G14" s="31"/>
      <c r="H14" s="31">
        <v>6000</v>
      </c>
      <c r="I14" s="31"/>
      <c r="J14" s="31">
        <v>5600</v>
      </c>
      <c r="K14" s="32">
        <f t="shared" si="2"/>
        <v>93.33333333333333</v>
      </c>
      <c r="L14" s="10">
        <f t="shared" si="1"/>
        <v>-400</v>
      </c>
    </row>
    <row r="15" spans="1:12" s="4" customFormat="1" ht="51" customHeight="1">
      <c r="A15" s="37" t="s">
        <v>4</v>
      </c>
      <c r="B15" s="37"/>
      <c r="C15" s="33" t="s">
        <v>20</v>
      </c>
      <c r="D15" s="31">
        <v>9000</v>
      </c>
      <c r="E15" s="31"/>
      <c r="F15" s="31"/>
      <c r="G15" s="31"/>
      <c r="H15" s="31">
        <v>9000</v>
      </c>
      <c r="I15" s="31"/>
      <c r="J15" s="31">
        <v>8722.44</v>
      </c>
      <c r="K15" s="32">
        <f t="shared" si="2"/>
        <v>96.91600000000001</v>
      </c>
      <c r="L15" s="10">
        <f t="shared" si="1"/>
        <v>-277.5599999999995</v>
      </c>
    </row>
    <row r="16" spans="1:12" s="4" customFormat="1" ht="34.5" customHeight="1">
      <c r="A16" s="37" t="s">
        <v>7</v>
      </c>
      <c r="B16" s="37"/>
      <c r="C16" s="33" t="s">
        <v>21</v>
      </c>
      <c r="D16" s="31">
        <v>46500</v>
      </c>
      <c r="E16" s="31"/>
      <c r="F16" s="31"/>
      <c r="G16" s="31"/>
      <c r="H16" s="31">
        <v>46500</v>
      </c>
      <c r="I16" s="31"/>
      <c r="J16" s="31">
        <v>35742.18</v>
      </c>
      <c r="K16" s="32">
        <f t="shared" si="2"/>
        <v>76.86490322580646</v>
      </c>
      <c r="L16" s="10">
        <f t="shared" si="1"/>
        <v>-10757.82</v>
      </c>
    </row>
    <row r="17" spans="1:12" s="4" customFormat="1" ht="19.5" customHeight="1">
      <c r="A17" s="37" t="s">
        <v>30</v>
      </c>
      <c r="B17" s="37"/>
      <c r="C17" s="33" t="s">
        <v>31</v>
      </c>
      <c r="D17" s="31">
        <v>1000</v>
      </c>
      <c r="E17" s="31"/>
      <c r="F17" s="31"/>
      <c r="G17" s="31"/>
      <c r="H17" s="31">
        <v>3500</v>
      </c>
      <c r="I17" s="31"/>
      <c r="J17" s="31">
        <v>3500</v>
      </c>
      <c r="K17" s="32">
        <f t="shared" si="2"/>
        <v>100</v>
      </c>
      <c r="L17" s="10">
        <f t="shared" si="1"/>
        <v>0</v>
      </c>
    </row>
    <row r="18" spans="1:12" s="4" customFormat="1" ht="19.5" customHeight="1">
      <c r="A18" s="37" t="s">
        <v>32</v>
      </c>
      <c r="B18" s="37"/>
      <c r="C18" s="33" t="s">
        <v>33</v>
      </c>
      <c r="D18" s="31">
        <v>0</v>
      </c>
      <c r="E18" s="31"/>
      <c r="F18" s="31"/>
      <c r="G18" s="31"/>
      <c r="H18" s="31">
        <v>0</v>
      </c>
      <c r="I18" s="31"/>
      <c r="J18" s="31">
        <v>0</v>
      </c>
      <c r="K18" s="32">
        <v>0</v>
      </c>
      <c r="L18" s="10">
        <f>J18-H18</f>
        <v>0</v>
      </c>
    </row>
    <row r="19" spans="1:12" s="6" customFormat="1" ht="18.75" customHeight="1">
      <c r="A19" s="38" t="s">
        <v>5</v>
      </c>
      <c r="B19" s="38"/>
      <c r="C19" s="34" t="s">
        <v>22</v>
      </c>
      <c r="D19" s="29">
        <f>D20</f>
        <v>3127238</v>
      </c>
      <c r="E19" s="29">
        <f aca="true" t="shared" si="3" ref="E19:J19">E20</f>
        <v>0</v>
      </c>
      <c r="F19" s="29">
        <f t="shared" si="3"/>
        <v>0</v>
      </c>
      <c r="G19" s="29">
        <f t="shared" si="3"/>
        <v>0</v>
      </c>
      <c r="H19" s="29">
        <f t="shared" si="3"/>
        <v>4927238</v>
      </c>
      <c r="I19" s="29">
        <f t="shared" si="3"/>
        <v>0</v>
      </c>
      <c r="J19" s="29">
        <f t="shared" si="3"/>
        <v>4927238</v>
      </c>
      <c r="K19" s="30">
        <f>J19/H19%</f>
        <v>100</v>
      </c>
      <c r="L19" s="16">
        <f t="shared" si="1"/>
        <v>0</v>
      </c>
    </row>
    <row r="20" spans="1:12" s="4" customFormat="1" ht="51" customHeight="1">
      <c r="A20" s="37" t="s">
        <v>28</v>
      </c>
      <c r="B20" s="37"/>
      <c r="C20" s="33" t="s">
        <v>23</v>
      </c>
      <c r="D20" s="31">
        <v>3127238</v>
      </c>
      <c r="E20" s="31"/>
      <c r="F20" s="31"/>
      <c r="G20" s="31"/>
      <c r="H20" s="31">
        <v>4927238</v>
      </c>
      <c r="I20" s="31"/>
      <c r="J20" s="31">
        <v>4927238</v>
      </c>
      <c r="K20" s="32">
        <f>J20/H20%</f>
        <v>100</v>
      </c>
      <c r="L20" s="10">
        <f t="shared" si="1"/>
        <v>0</v>
      </c>
    </row>
    <row r="21" spans="1:12" s="6" customFormat="1" ht="18.75" customHeight="1">
      <c r="A21" s="36" t="s">
        <v>6</v>
      </c>
      <c r="B21" s="36"/>
      <c r="C21" s="17"/>
      <c r="D21" s="18">
        <f>D10+D19</f>
        <v>5734738</v>
      </c>
      <c r="E21" s="18">
        <f>E10+E19</f>
        <v>0</v>
      </c>
      <c r="F21" s="18">
        <f>F10+F19</f>
        <v>0</v>
      </c>
      <c r="G21" s="18">
        <f>G10+G19</f>
        <v>0</v>
      </c>
      <c r="H21" s="18">
        <f>H10+H19</f>
        <v>8697238</v>
      </c>
      <c r="I21" s="18">
        <f>J21</f>
        <v>8792004.379999999</v>
      </c>
      <c r="J21" s="18">
        <f>J10+J19</f>
        <v>8792004.379999999</v>
      </c>
      <c r="K21" s="19">
        <f>J21/H21%</f>
        <v>101.08961465697499</v>
      </c>
      <c r="L21" s="10">
        <f>J21-H21</f>
        <v>94766.37999999896</v>
      </c>
    </row>
    <row r="24" spans="4:11" ht="18">
      <c r="D24" s="35"/>
      <c r="E24" s="35"/>
      <c r="F24" s="35"/>
      <c r="G24" s="35"/>
      <c r="H24" s="35"/>
      <c r="I24" s="9"/>
      <c r="K24" s="11"/>
    </row>
  </sheetData>
  <sheetProtection/>
  <mergeCells count="20">
    <mergeCell ref="B1:C1"/>
    <mergeCell ref="A5:K5"/>
    <mergeCell ref="A6:K6"/>
    <mergeCell ref="A10:B10"/>
    <mergeCell ref="A17:B17"/>
    <mergeCell ref="D4:J4"/>
    <mergeCell ref="A7:K7"/>
    <mergeCell ref="A9:B9"/>
    <mergeCell ref="A8:B8"/>
    <mergeCell ref="A15:B15"/>
    <mergeCell ref="D24:H24"/>
    <mergeCell ref="A21:B21"/>
    <mergeCell ref="A13:B13"/>
    <mergeCell ref="A11:B11"/>
    <mergeCell ref="A12:B12"/>
    <mergeCell ref="A14:B14"/>
    <mergeCell ref="A16:B16"/>
    <mergeCell ref="A20:B20"/>
    <mergeCell ref="A19:B19"/>
    <mergeCell ref="A18:B18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5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2011-10-28T02:21:39Z</cp:lastPrinted>
  <dcterms:created xsi:type="dcterms:W3CDTF">1996-10-08T23:32:33Z</dcterms:created>
  <dcterms:modified xsi:type="dcterms:W3CDTF">2020-05-25T23:44:45Z</dcterms:modified>
  <cp:category/>
  <cp:version/>
  <cp:contentType/>
  <cp:contentStatus/>
</cp:coreProperties>
</file>