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8" windowWidth="12120" windowHeight="8448" activeTab="0"/>
  </bookViews>
  <sheets>
    <sheet name="6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'6 месяцев'!$10:$10</definedName>
    <definedName name="_xlnm.Print_Area" localSheetId="0">'6 месяцев'!$A$1:$K$71</definedName>
  </definedNames>
  <calcPr fullCalcOnLoad="1" fullPrecision="0"/>
</workbook>
</file>

<file path=xl/sharedStrings.xml><?xml version="1.0" encoding="utf-8"?>
<sst xmlns="http://schemas.openxmlformats.org/spreadsheetml/2006/main" count="235" uniqueCount="101">
  <si>
    <t>Целевая статья</t>
  </si>
  <si>
    <t>Наименование</t>
  </si>
  <si>
    <t>План года</t>
  </si>
  <si>
    <t>Кассовый расход</t>
  </si>
  <si>
    <t>План периода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</si>
  <si>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</si>
  <si>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</si>
  <si>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</si>
  <si>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</si>
  <si>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</si>
  <si>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</si>
  <si>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</si>
  <si>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</si>
  <si>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</si>
  <si>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</si>
  <si>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</si>
  <si>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</si>
  <si>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</si>
  <si>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</si>
  <si>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</si>
  <si>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</si>
  <si>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</si>
  <si>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</si>
  <si>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</si>
  <si>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</si>
  <si>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</si>
  <si>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</si>
  <si>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</si>
  <si>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</si>
  <si>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</si>
  <si>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</si>
  <si>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</si>
  <si>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</si>
  <si>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</si>
  <si>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</si>
  <si>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</si>
  <si>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</si>
  <si>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</si>
  <si>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</si>
  <si>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</si>
  <si>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</si>
  <si>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</si>
  <si>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</si>
  <si>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</si>
  <si>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</si>
  <si>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</si>
  <si>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</si>
  <si>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</si>
  <si>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Приложение 5</t>
  </si>
  <si>
    <t>Григорьевского сельского поселения</t>
  </si>
  <si>
    <t>Администрация Григорьевского сельского поселения</t>
  </si>
  <si>
    <t>ПБС: Администрация 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</si>
  <si>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</si>
  <si>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</si>
  <si>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</si>
  <si>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</si>
  <si>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</si>
  <si>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>Процент испол-нения к уточ-ненному плану года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</si>
  <si>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</si>
  <si>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</si>
  <si>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9999900000</t>
  </si>
  <si>
    <t>9999915010</t>
  </si>
  <si>
    <t>0900000000</t>
  </si>
  <si>
    <t>0800000000</t>
  </si>
  <si>
    <t>Расходы на выплаты персоналу казенных учреждений</t>
  </si>
  <si>
    <t>110</t>
  </si>
  <si>
    <t>9999915060</t>
  </si>
  <si>
    <t>Межбюджетные трансферты общего характера бюджетам бюджетной системы Российской Федерации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</si>
  <si>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</si>
  <si>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</si>
  <si>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</si>
  <si>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1400</t>
  </si>
  <si>
    <t>1403</t>
  </si>
  <si>
    <t>540</t>
  </si>
  <si>
    <t>9999915070</t>
  </si>
  <si>
    <t>500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</si>
  <si>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</si>
  <si>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0900015080</t>
  </si>
  <si>
    <t>МП "Развитие культуры Григорьевского сельского поселения на 2017-2019 годы"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</si>
  <si>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</si>
  <si>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</si>
  <si>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"Благоустройство и озеленение территории Григорьевского сельского поселения на 2017-2019годы"</t>
  </si>
  <si>
    <t>Бюджет                        2019 года</t>
  </si>
  <si>
    <t>Уточненный бюджет                        2019 года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</si>
  <si>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</si>
  <si>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</si>
  <si>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</si>
  <si>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Мероприятия администрации Григорьевского сельского поселения за счет субсидий бюджетам муниципальных образований Приморского края на благоустройство дворовых территорий</t>
  </si>
  <si>
    <t>Мероприятия администрации Григорьевского сельского поселения на благоустройство дворовых территорий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</si>
  <si>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</si>
  <si>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</si>
  <si>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0412</t>
  </si>
  <si>
    <t>0200000000</t>
  </si>
  <si>
    <t>0200015120</t>
  </si>
  <si>
    <t>0910092610</t>
  </si>
  <si>
    <t>09100S2610</t>
  </si>
  <si>
    <t>0100000000</t>
  </si>
  <si>
    <t>0100015110</t>
  </si>
  <si>
    <t>от 13.08.2019 г. № 36а</t>
  </si>
  <si>
    <t>расходов бюджета Григорьевского сельского поселения в ведомственной структуре расходов бюджета Григорьевского сельского поселения за 6 месяцев 2019 года</t>
  </si>
  <si>
    <t>Кассовое исполнение                  за 6 месяцев 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</si>
</sst>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0\,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2" fillId="0" borderId="12" xfId="0" applyNumberFormat="1" applyFont="1" applyFill="1" applyBorder="1" applyAlignment="1">
      <alignment vertical="center" wrapText="1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173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" fontId="2" fillId="0" borderId="13" xfId="0" applyNumberFormat="1" applyFont="1" applyFill="1" applyBorder="1" applyAlignment="1">
      <alignment horizontal="center" vertical="center" wrapText="1" shrinkToFit="1"/>
    </xf>
    <xf numFmtId="1" fontId="2" fillId="0" borderId="12" xfId="0" applyNumberFormat="1" applyFont="1" applyFill="1" applyBorder="1" applyAlignment="1">
      <alignment horizontal="center" vertical="center" wrapText="1" shrinkToFit="1"/>
    </xf>
    <xf numFmtId="1" fontId="2" fillId="0" borderId="14" xfId="0" applyNumberFormat="1" applyFont="1" applyFill="1" applyBorder="1" applyAlignment="1">
      <alignment horizontal="center" vertical="center" wrapText="1" shrinkToFit="1"/>
    </xf>
    <xf numFmtId="1" fontId="2" fillId="0" borderId="13" xfId="0" applyNumberFormat="1" applyFont="1" applyFill="1" applyBorder="1" applyAlignment="1">
      <alignment horizontal="left" vertical="center" wrapText="1" shrinkToFit="1"/>
    </xf>
    <xf numFmtId="1" fontId="2" fillId="0" borderId="12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="85" zoomScaleSheetLayoutView="85" zoomScalePageLayoutView="0" workbookViewId="0" topLeftCell="A1">
      <selection activeCell="J71" sqref="J71"/>
    </sheetView>
  </sheetViews>
  <sheetFormatPr defaultColWidth="9.125" defaultRowHeight="12.75"/>
  <cols>
    <col min="1" max="1" width="32.50390625" style="10" customWidth="1"/>
    <col min="2" max="2" width="6.375" style="10" customWidth="1"/>
    <col min="3" max="3" width="14.00390625" style="10" customWidth="1"/>
    <col min="4" max="4" width="6.50390625" style="10" customWidth="1"/>
    <col min="5" max="5" width="15.125" style="10" hidden="1" customWidth="1"/>
    <col min="6" max="6" width="12.875" style="10" customWidth="1"/>
    <col min="7" max="7" width="0.37109375" style="10" hidden="1" customWidth="1"/>
    <col min="8" max="8" width="13.00390625" style="10" customWidth="1"/>
    <col min="9" max="9" width="1.12109375" style="10" hidden="1" customWidth="1"/>
    <col min="10" max="10" width="13.00390625" style="10" customWidth="1"/>
    <col min="11" max="11" width="11.00390625" style="10" customWidth="1"/>
    <col min="12" max="12" width="10.625" style="10" customWidth="1"/>
    <col min="13" max="13" width="13.875" style="10" bestFit="1" customWidth="1"/>
    <col min="14" max="16384" width="9.125" style="10" customWidth="1"/>
  </cols>
  <sheetData>
    <row r="1" spans="1:14" ht="21">
      <c r="A1" s="17"/>
      <c r="B1" s="17"/>
      <c r="C1" s="17"/>
      <c r="D1" s="17"/>
      <c r="E1" s="33" t="s">
        <v>48</v>
      </c>
      <c r="F1" s="33"/>
      <c r="G1" s="33"/>
      <c r="H1" s="33"/>
      <c r="I1" s="33"/>
      <c r="J1" s="33"/>
      <c r="K1" s="33"/>
      <c r="L1" s="33"/>
      <c r="M1" s="25"/>
      <c r="N1" s="25"/>
    </row>
    <row r="2" spans="1:14" ht="21">
      <c r="A2" s="17"/>
      <c r="B2" s="17"/>
      <c r="C2" s="17"/>
      <c r="D2" s="17"/>
      <c r="E2" s="33" t="s">
        <v>56</v>
      </c>
      <c r="F2" s="33"/>
      <c r="G2" s="33"/>
      <c r="H2" s="33"/>
      <c r="I2" s="33"/>
      <c r="J2" s="33"/>
      <c r="K2" s="33"/>
      <c r="L2" s="33"/>
      <c r="M2" s="25"/>
      <c r="N2" s="25"/>
    </row>
    <row r="3" spans="1:14" ht="21">
      <c r="A3" s="17"/>
      <c r="B3" s="17"/>
      <c r="C3" s="17"/>
      <c r="D3" s="17"/>
      <c r="E3" s="33" t="s">
        <v>49</v>
      </c>
      <c r="F3" s="33"/>
      <c r="G3" s="33"/>
      <c r="H3" s="33"/>
      <c r="I3" s="33"/>
      <c r="J3" s="33"/>
      <c r="K3" s="33"/>
      <c r="L3" s="33"/>
      <c r="M3" s="25"/>
      <c r="N3" s="25"/>
    </row>
    <row r="4" spans="1:12" ht="21">
      <c r="A4" s="17"/>
      <c r="B4" s="17"/>
      <c r="C4" s="17"/>
      <c r="D4" s="17"/>
      <c r="E4" s="33" t="s">
        <v>98</v>
      </c>
      <c r="F4" s="33"/>
      <c r="G4" s="33"/>
      <c r="H4" s="33"/>
      <c r="I4" s="33"/>
      <c r="J4" s="33"/>
      <c r="K4" s="33"/>
      <c r="L4" s="33"/>
    </row>
    <row r="5" spans="1:11" ht="2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2" customFormat="1" ht="20.25" customHeight="1">
      <c r="A6" s="34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12" customFormat="1" ht="66" customHeight="1">
      <c r="A7" s="35" t="s">
        <v>99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ht="15">
      <c r="K8" s="18"/>
    </row>
    <row r="9" spans="1:11" ht="218.25">
      <c r="A9" s="11" t="s">
        <v>1</v>
      </c>
      <c r="B9" s="11" t="s">
        <v>23</v>
      </c>
      <c r="C9" s="11" t="s">
        <v>0</v>
      </c>
      <c r="D9" s="11" t="s">
        <v>21</v>
      </c>
      <c r="E9" s="11" t="s">
        <v>2</v>
      </c>
      <c r="F9" s="11" t="s">
        <v>82</v>
      </c>
      <c r="G9" s="11" t="s">
        <v>4</v>
      </c>
      <c r="H9" s="11" t="s">
        <v>83</v>
      </c>
      <c r="I9" s="11" t="s">
        <v>3</v>
      </c>
      <c r="J9" s="11" t="s">
        <v>100</v>
      </c>
      <c r="K9" s="13" t="s">
        <v>57</v>
      </c>
    </row>
    <row r="10" spans="1:11" ht="15">
      <c r="A10" s="11">
        <v>1</v>
      </c>
      <c r="B10" s="11">
        <v>2</v>
      </c>
      <c r="C10" s="11">
        <v>3</v>
      </c>
      <c r="D10" s="11">
        <v>4</v>
      </c>
      <c r="E10" s="11"/>
      <c r="F10" s="11">
        <v>5</v>
      </c>
      <c r="G10" s="11"/>
      <c r="H10" s="11">
        <v>6</v>
      </c>
      <c r="I10" s="11"/>
      <c r="J10" s="11">
        <v>7</v>
      </c>
      <c r="K10" s="11">
        <v>8</v>
      </c>
    </row>
    <row r="11" spans="1:11" ht="15">
      <c r="A11" s="28" t="s">
        <v>50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37.5" customHeight="1">
      <c r="A12" s="31" t="s">
        <v>51</v>
      </c>
      <c r="B12" s="32"/>
      <c r="C12" s="32"/>
      <c r="D12" s="32"/>
      <c r="E12" s="22"/>
      <c r="F12" s="23">
        <f>F13+F28+F33+F42+F51+F61+F66</f>
        <v>5734738</v>
      </c>
      <c r="G12" s="23" t="e">
        <f>G13+G28+G33+G42+G51+G61+G66</f>
        <v>#REF!</v>
      </c>
      <c r="H12" s="23">
        <f>H13+H28+H33+H42+H51+H61+H66</f>
        <v>7703884</v>
      </c>
      <c r="I12" s="23" t="e">
        <f>I13+I28+I33+I42+I51+I61+I66</f>
        <v>#REF!</v>
      </c>
      <c r="J12" s="23">
        <f>J13+J28+J33+J42+J51+J61+J66</f>
        <v>3776212.74</v>
      </c>
      <c r="K12" s="24">
        <f aca="true" t="shared" si="0" ref="K12:K71">J12/H12%</f>
        <v>49</v>
      </c>
    </row>
    <row r="13" spans="1:13" s="6" customFormat="1" ht="36" customHeight="1">
      <c r="A13" s="2" t="s">
        <v>5</v>
      </c>
      <c r="B13" s="3" t="s">
        <v>6</v>
      </c>
      <c r="C13" s="3" t="s">
        <v>59</v>
      </c>
      <c r="D13" s="3" t="s">
        <v>7</v>
      </c>
      <c r="E13" s="4">
        <v>-1464115530.34</v>
      </c>
      <c r="F13" s="4">
        <f>F14+F18+F24</f>
        <v>2241000</v>
      </c>
      <c r="G13" s="4">
        <f>G14+G18+G24</f>
        <v>0</v>
      </c>
      <c r="H13" s="4">
        <f>H14+H18+H24</f>
        <v>2258000</v>
      </c>
      <c r="I13" s="4">
        <f>I14+I18+I24</f>
        <v>0</v>
      </c>
      <c r="J13" s="4">
        <f>J14+J18+J24</f>
        <v>1701237.88</v>
      </c>
      <c r="K13" s="5">
        <f t="shared" si="0"/>
        <v>75.3</v>
      </c>
      <c r="L13" s="15"/>
      <c r="M13" s="19"/>
    </row>
    <row r="14" spans="1:12" ht="63" customHeight="1">
      <c r="A14" s="1" t="s">
        <v>27</v>
      </c>
      <c r="B14" s="8" t="s">
        <v>8</v>
      </c>
      <c r="C14" s="8" t="s">
        <v>59</v>
      </c>
      <c r="D14" s="8" t="s">
        <v>7</v>
      </c>
      <c r="E14" s="7">
        <v>1695000</v>
      </c>
      <c r="F14" s="7">
        <f aca="true" t="shared" si="1" ref="F14:J16">F15</f>
        <v>801230</v>
      </c>
      <c r="G14" s="7">
        <f t="shared" si="1"/>
        <v>0</v>
      </c>
      <c r="H14" s="7">
        <f t="shared" si="1"/>
        <v>801230</v>
      </c>
      <c r="I14" s="7">
        <f t="shared" si="1"/>
        <v>0</v>
      </c>
      <c r="J14" s="7">
        <f t="shared" si="1"/>
        <v>543889.89</v>
      </c>
      <c r="K14" s="9">
        <f t="shared" si="0"/>
        <v>67.9</v>
      </c>
      <c r="L14" s="15"/>
    </row>
    <row r="15" spans="1:12" ht="54.75" customHeight="1">
      <c r="A15" s="1" t="s">
        <v>39</v>
      </c>
      <c r="B15" s="8" t="s">
        <v>8</v>
      </c>
      <c r="C15" s="8" t="s">
        <v>60</v>
      </c>
      <c r="D15" s="8" t="s">
        <v>7</v>
      </c>
      <c r="E15" s="7">
        <v>1695000</v>
      </c>
      <c r="F15" s="7">
        <f t="shared" si="1"/>
        <v>801230</v>
      </c>
      <c r="G15" s="7">
        <f t="shared" si="1"/>
        <v>0</v>
      </c>
      <c r="H15" s="7">
        <f t="shared" si="1"/>
        <v>801230</v>
      </c>
      <c r="I15" s="7">
        <f t="shared" si="1"/>
        <v>0</v>
      </c>
      <c r="J15" s="7">
        <f t="shared" si="1"/>
        <v>543889.89</v>
      </c>
      <c r="K15" s="9">
        <f>J15/H15%</f>
        <v>67.9</v>
      </c>
      <c r="L15" s="15"/>
    </row>
    <row r="16" spans="1:12" ht="30.75">
      <c r="A16" s="1" t="s">
        <v>52</v>
      </c>
      <c r="B16" s="8" t="s">
        <v>8</v>
      </c>
      <c r="C16" s="8" t="s">
        <v>61</v>
      </c>
      <c r="D16" s="8" t="s">
        <v>7</v>
      </c>
      <c r="E16" s="7">
        <v>1695000</v>
      </c>
      <c r="F16" s="7">
        <f>F17</f>
        <v>801230</v>
      </c>
      <c r="G16" s="7">
        <f t="shared" si="1"/>
        <v>0</v>
      </c>
      <c r="H16" s="7">
        <f t="shared" si="1"/>
        <v>801230</v>
      </c>
      <c r="I16" s="7">
        <f t="shared" si="1"/>
        <v>0</v>
      </c>
      <c r="J16" s="7">
        <f t="shared" si="1"/>
        <v>543889.89</v>
      </c>
      <c r="K16" s="9">
        <f t="shared" si="0"/>
        <v>67.9</v>
      </c>
      <c r="L16" s="15"/>
    </row>
    <row r="17" spans="1:12" ht="52.5" customHeight="1">
      <c r="A17" s="1" t="s">
        <v>41</v>
      </c>
      <c r="B17" s="8" t="s">
        <v>8</v>
      </c>
      <c r="C17" s="26" t="str">
        <f>C16</f>
        <v>9999915010</v>
      </c>
      <c r="D17" s="8" t="s">
        <v>40</v>
      </c>
      <c r="E17" s="7"/>
      <c r="F17" s="7">
        <f>615384+185846</f>
        <v>801230</v>
      </c>
      <c r="G17" s="7"/>
      <c r="H17" s="7">
        <v>801230</v>
      </c>
      <c r="I17" s="7"/>
      <c r="J17" s="7">
        <v>543889.89</v>
      </c>
      <c r="K17" s="9">
        <f t="shared" si="0"/>
        <v>67.9</v>
      </c>
      <c r="L17" s="15"/>
    </row>
    <row r="18" spans="1:12" ht="130.5" customHeight="1">
      <c r="A18" s="1" t="s">
        <v>28</v>
      </c>
      <c r="B18" s="8" t="s">
        <v>9</v>
      </c>
      <c r="C18" s="8" t="s">
        <v>59</v>
      </c>
      <c r="D18" s="8" t="s">
        <v>7</v>
      </c>
      <c r="E18" s="7">
        <v>84238000</v>
      </c>
      <c r="F18" s="7">
        <f aca="true" t="shared" si="2" ref="F18:J19">F19</f>
        <v>1429770</v>
      </c>
      <c r="G18" s="7">
        <f t="shared" si="2"/>
        <v>0</v>
      </c>
      <c r="H18" s="7">
        <f t="shared" si="2"/>
        <v>1446770</v>
      </c>
      <c r="I18" s="7">
        <f t="shared" si="2"/>
        <v>0</v>
      </c>
      <c r="J18" s="7">
        <f t="shared" si="2"/>
        <v>1157347.99</v>
      </c>
      <c r="K18" s="9">
        <f t="shared" si="0"/>
        <v>80</v>
      </c>
      <c r="L18" s="15"/>
    </row>
    <row r="19" spans="1:12" ht="53.25" customHeight="1">
      <c r="A19" s="1" t="s">
        <v>39</v>
      </c>
      <c r="B19" s="8" t="s">
        <v>9</v>
      </c>
      <c r="C19" s="26">
        <v>9999900000</v>
      </c>
      <c r="D19" s="8" t="s">
        <v>7</v>
      </c>
      <c r="E19" s="7">
        <v>84238000</v>
      </c>
      <c r="F19" s="7">
        <f t="shared" si="2"/>
        <v>1429770</v>
      </c>
      <c r="G19" s="7">
        <f t="shared" si="2"/>
        <v>0</v>
      </c>
      <c r="H19" s="7">
        <f t="shared" si="2"/>
        <v>1446770</v>
      </c>
      <c r="I19" s="7">
        <f t="shared" si="2"/>
        <v>0</v>
      </c>
      <c r="J19" s="7">
        <f t="shared" si="2"/>
        <v>1157347.99</v>
      </c>
      <c r="K19" s="9">
        <f t="shared" si="0"/>
        <v>80</v>
      </c>
      <c r="L19" s="15"/>
    </row>
    <row r="20" spans="1:12" ht="93">
      <c r="A20" s="1" t="s">
        <v>53</v>
      </c>
      <c r="B20" s="8" t="s">
        <v>9</v>
      </c>
      <c r="C20" s="26">
        <v>9999915020</v>
      </c>
      <c r="D20" s="8" t="s">
        <v>7</v>
      </c>
      <c r="E20" s="7">
        <v>84238000</v>
      </c>
      <c r="F20" s="7">
        <f>F21+F22+F23</f>
        <v>1429770</v>
      </c>
      <c r="G20" s="7">
        <f>G21+G22+G23</f>
        <v>0</v>
      </c>
      <c r="H20" s="7">
        <f>H21+H22+H23</f>
        <v>1446770</v>
      </c>
      <c r="I20" s="7">
        <f>I21+I22+I23</f>
        <v>0</v>
      </c>
      <c r="J20" s="7">
        <f>J21+J22+J23</f>
        <v>1157347.99</v>
      </c>
      <c r="K20" s="9">
        <f t="shared" si="0"/>
        <v>80</v>
      </c>
      <c r="L20" s="15"/>
    </row>
    <row r="21" spans="1:12" ht="33" customHeight="1">
      <c r="A21" s="1" t="s">
        <v>41</v>
      </c>
      <c r="B21" s="8" t="s">
        <v>9</v>
      </c>
      <c r="C21" s="26">
        <v>9999915020</v>
      </c>
      <c r="D21" s="8" t="s">
        <v>40</v>
      </c>
      <c r="E21" s="7"/>
      <c r="F21" s="7">
        <f>691657+208880</f>
        <v>900537</v>
      </c>
      <c r="G21" s="7"/>
      <c r="H21" s="7">
        <f>691657+208880</f>
        <v>900537</v>
      </c>
      <c r="I21" s="7"/>
      <c r="J21" s="7">
        <f>532481.82+162743.09</f>
        <v>695224.91</v>
      </c>
      <c r="K21" s="9">
        <f t="shared" si="0"/>
        <v>77.2</v>
      </c>
      <c r="L21" s="15"/>
    </row>
    <row r="22" spans="1:12" ht="66.75" customHeight="1">
      <c r="A22" s="1" t="s">
        <v>42</v>
      </c>
      <c r="B22" s="8" t="s">
        <v>9</v>
      </c>
      <c r="C22" s="26">
        <f>C21</f>
        <v>9999915020</v>
      </c>
      <c r="D22" s="8" t="s">
        <v>43</v>
      </c>
      <c r="E22" s="7"/>
      <c r="F22" s="7">
        <v>523185</v>
      </c>
      <c r="G22" s="7"/>
      <c r="H22" s="7">
        <v>540185</v>
      </c>
      <c r="I22" s="7"/>
      <c r="J22" s="7">
        <v>460812.04</v>
      </c>
      <c r="K22" s="9">
        <f t="shared" si="0"/>
        <v>85.3</v>
      </c>
      <c r="L22" s="15"/>
    </row>
    <row r="23" spans="1:12" ht="31.5" customHeight="1">
      <c r="A23" s="1" t="s">
        <v>44</v>
      </c>
      <c r="B23" s="8" t="s">
        <v>9</v>
      </c>
      <c r="C23" s="26">
        <f>C22</f>
        <v>9999915020</v>
      </c>
      <c r="D23" s="8" t="s">
        <v>45</v>
      </c>
      <c r="E23" s="7"/>
      <c r="F23" s="7">
        <f>500+5548</f>
        <v>6048</v>
      </c>
      <c r="G23" s="7"/>
      <c r="H23" s="7">
        <f>1500+3000+1548</f>
        <v>6048</v>
      </c>
      <c r="I23" s="7"/>
      <c r="J23" s="7">
        <f>504+33.88+773.16</f>
        <v>1311.04</v>
      </c>
      <c r="K23" s="9">
        <f t="shared" si="0"/>
        <v>21.7</v>
      </c>
      <c r="L23" s="15"/>
    </row>
    <row r="24" spans="1:12" ht="25.5" customHeight="1">
      <c r="A24" s="1" t="s">
        <v>10</v>
      </c>
      <c r="B24" s="8" t="s">
        <v>32</v>
      </c>
      <c r="C24" s="8" t="s">
        <v>59</v>
      </c>
      <c r="D24" s="8" t="s">
        <v>7</v>
      </c>
      <c r="E24" s="7">
        <v>202940784</v>
      </c>
      <c r="F24" s="7">
        <f aca="true" t="shared" si="3" ref="F24:J26">F25</f>
        <v>10000</v>
      </c>
      <c r="G24" s="7">
        <f t="shared" si="3"/>
        <v>0</v>
      </c>
      <c r="H24" s="7">
        <f t="shared" si="3"/>
        <v>10000</v>
      </c>
      <c r="I24" s="7">
        <f t="shared" si="3"/>
        <v>0</v>
      </c>
      <c r="J24" s="7">
        <f t="shared" si="3"/>
        <v>0</v>
      </c>
      <c r="K24" s="9">
        <f>J24/H24%</f>
        <v>0</v>
      </c>
      <c r="L24" s="15"/>
    </row>
    <row r="25" spans="1:12" ht="57.75" customHeight="1">
      <c r="A25" s="1" t="s">
        <v>39</v>
      </c>
      <c r="B25" s="8" t="s">
        <v>32</v>
      </c>
      <c r="C25" s="26">
        <v>9999900000</v>
      </c>
      <c r="D25" s="8" t="s">
        <v>7</v>
      </c>
      <c r="E25" s="7">
        <v>202940784</v>
      </c>
      <c r="F25" s="7">
        <f>F26</f>
        <v>10000</v>
      </c>
      <c r="G25" s="7">
        <f t="shared" si="3"/>
        <v>0</v>
      </c>
      <c r="H25" s="7">
        <f t="shared" si="3"/>
        <v>10000</v>
      </c>
      <c r="I25" s="7">
        <f t="shared" si="3"/>
        <v>0</v>
      </c>
      <c r="J25" s="7">
        <f t="shared" si="3"/>
        <v>0</v>
      </c>
      <c r="K25" s="9">
        <f>J25/H25%</f>
        <v>0</v>
      </c>
      <c r="L25" s="15"/>
    </row>
    <row r="26" spans="1:12" ht="53.25" customHeight="1">
      <c r="A26" s="1" t="s">
        <v>54</v>
      </c>
      <c r="B26" s="8" t="s">
        <v>32</v>
      </c>
      <c r="C26" s="26">
        <v>9999915040</v>
      </c>
      <c r="D26" s="8" t="s">
        <v>7</v>
      </c>
      <c r="E26" s="7">
        <v>202940784</v>
      </c>
      <c r="F26" s="7">
        <f>F27</f>
        <v>10000</v>
      </c>
      <c r="G26" s="7">
        <f t="shared" si="3"/>
        <v>0</v>
      </c>
      <c r="H26" s="7">
        <f t="shared" si="3"/>
        <v>10000</v>
      </c>
      <c r="I26" s="7">
        <f t="shared" si="3"/>
        <v>0</v>
      </c>
      <c r="J26" s="7">
        <f t="shared" si="3"/>
        <v>0</v>
      </c>
      <c r="K26" s="9">
        <f t="shared" si="0"/>
        <v>0</v>
      </c>
      <c r="L26" s="15"/>
    </row>
    <row r="27" spans="1:12" ht="21" customHeight="1">
      <c r="A27" s="1" t="s">
        <v>38</v>
      </c>
      <c r="B27" s="8" t="s">
        <v>32</v>
      </c>
      <c r="C27" s="26">
        <f>C26</f>
        <v>9999915040</v>
      </c>
      <c r="D27" s="8" t="s">
        <v>37</v>
      </c>
      <c r="E27" s="7"/>
      <c r="F27" s="7">
        <v>10000</v>
      </c>
      <c r="G27" s="7"/>
      <c r="H27" s="7">
        <v>10000</v>
      </c>
      <c r="I27" s="7"/>
      <c r="J27" s="7">
        <v>0</v>
      </c>
      <c r="K27" s="9">
        <f t="shared" si="0"/>
        <v>0</v>
      </c>
      <c r="L27" s="15"/>
    </row>
    <row r="28" spans="1:12" ht="22.5" customHeight="1">
      <c r="A28" s="2" t="s">
        <v>11</v>
      </c>
      <c r="B28" s="3" t="s">
        <v>12</v>
      </c>
      <c r="C28" s="3" t="s">
        <v>59</v>
      </c>
      <c r="D28" s="3" t="s">
        <v>7</v>
      </c>
      <c r="E28" s="4">
        <v>1759000</v>
      </c>
      <c r="F28" s="4">
        <f aca="true" t="shared" si="4" ref="F28:J31">F29</f>
        <v>277662</v>
      </c>
      <c r="G28" s="4">
        <f t="shared" si="4"/>
        <v>0</v>
      </c>
      <c r="H28" s="4">
        <f t="shared" si="4"/>
        <v>277662</v>
      </c>
      <c r="I28" s="4">
        <f t="shared" si="4"/>
        <v>0</v>
      </c>
      <c r="J28" s="4">
        <f t="shared" si="4"/>
        <v>148491</v>
      </c>
      <c r="K28" s="5">
        <f t="shared" si="0"/>
        <v>53.5</v>
      </c>
      <c r="L28" s="15"/>
    </row>
    <row r="29" spans="1:12" ht="34.5" customHeight="1">
      <c r="A29" s="1" t="s">
        <v>24</v>
      </c>
      <c r="B29" s="8" t="s">
        <v>29</v>
      </c>
      <c r="C29" s="8" t="s">
        <v>59</v>
      </c>
      <c r="D29" s="8" t="s">
        <v>7</v>
      </c>
      <c r="E29" s="7">
        <v>1759000</v>
      </c>
      <c r="F29" s="7">
        <f t="shared" si="4"/>
        <v>277662</v>
      </c>
      <c r="G29" s="7">
        <f t="shared" si="4"/>
        <v>0</v>
      </c>
      <c r="H29" s="7">
        <f t="shared" si="4"/>
        <v>277662</v>
      </c>
      <c r="I29" s="7">
        <f t="shared" si="4"/>
        <v>0</v>
      </c>
      <c r="J29" s="7">
        <f t="shared" si="4"/>
        <v>148491</v>
      </c>
      <c r="K29" s="9">
        <f t="shared" si="0"/>
        <v>53.5</v>
      </c>
      <c r="L29" s="15"/>
    </row>
    <row r="30" spans="1:12" ht="51.75" customHeight="1">
      <c r="A30" s="1" t="s">
        <v>39</v>
      </c>
      <c r="B30" s="8" t="s">
        <v>29</v>
      </c>
      <c r="C30" s="26">
        <v>9999900000</v>
      </c>
      <c r="D30" s="8" t="s">
        <v>7</v>
      </c>
      <c r="E30" s="7">
        <v>1759000</v>
      </c>
      <c r="F30" s="7">
        <f t="shared" si="4"/>
        <v>277662</v>
      </c>
      <c r="G30" s="7">
        <f t="shared" si="4"/>
        <v>0</v>
      </c>
      <c r="H30" s="7">
        <f t="shared" si="4"/>
        <v>277662</v>
      </c>
      <c r="I30" s="7">
        <f t="shared" si="4"/>
        <v>0</v>
      </c>
      <c r="J30" s="7">
        <f t="shared" si="4"/>
        <v>148491</v>
      </c>
      <c r="K30" s="9">
        <f t="shared" si="0"/>
        <v>53.5</v>
      </c>
      <c r="L30" s="15"/>
    </row>
    <row r="31" spans="1:12" ht="64.5" customHeight="1">
      <c r="A31" s="1" t="s">
        <v>25</v>
      </c>
      <c r="B31" s="8" t="s">
        <v>29</v>
      </c>
      <c r="C31" s="26">
        <v>9999951180</v>
      </c>
      <c r="D31" s="8" t="s">
        <v>7</v>
      </c>
      <c r="E31" s="7">
        <v>1759000</v>
      </c>
      <c r="F31" s="7">
        <f>F32</f>
        <v>277662</v>
      </c>
      <c r="G31" s="7">
        <f t="shared" si="4"/>
        <v>0</v>
      </c>
      <c r="H31" s="7">
        <f t="shared" si="4"/>
        <v>277662</v>
      </c>
      <c r="I31" s="7">
        <f t="shared" si="4"/>
        <v>0</v>
      </c>
      <c r="J31" s="7">
        <f t="shared" si="4"/>
        <v>148491</v>
      </c>
      <c r="K31" s="9">
        <f t="shared" si="0"/>
        <v>53.5</v>
      </c>
      <c r="L31" s="15"/>
    </row>
    <row r="32" spans="1:12" ht="54" customHeight="1">
      <c r="A32" s="1" t="s">
        <v>41</v>
      </c>
      <c r="B32" s="8" t="s">
        <v>29</v>
      </c>
      <c r="C32" s="26">
        <v>9999951180</v>
      </c>
      <c r="D32" s="8" t="s">
        <v>40</v>
      </c>
      <c r="E32" s="7"/>
      <c r="F32" s="7">
        <v>277662</v>
      </c>
      <c r="G32" s="7"/>
      <c r="H32" s="7">
        <v>277662</v>
      </c>
      <c r="I32" s="7"/>
      <c r="J32" s="7">
        <v>148491</v>
      </c>
      <c r="K32" s="9">
        <f t="shared" si="0"/>
        <v>53.5</v>
      </c>
      <c r="L32" s="15"/>
    </row>
    <row r="33" spans="1:12" ht="19.5" customHeight="1">
      <c r="A33" s="2" t="s">
        <v>13</v>
      </c>
      <c r="B33" s="3" t="s">
        <v>14</v>
      </c>
      <c r="C33" s="3" t="s">
        <v>59</v>
      </c>
      <c r="D33" s="3" t="s">
        <v>7</v>
      </c>
      <c r="E33" s="4">
        <v>4032338213.8</v>
      </c>
      <c r="F33" s="4">
        <f>F34+F38</f>
        <v>1597576</v>
      </c>
      <c r="G33" s="4">
        <f>G34+G38</f>
        <v>0</v>
      </c>
      <c r="H33" s="4">
        <f>H34+H38</f>
        <v>1597576</v>
      </c>
      <c r="I33" s="4">
        <f>I34+I38</f>
        <v>0</v>
      </c>
      <c r="J33" s="4">
        <f>J34+J38</f>
        <v>1050000</v>
      </c>
      <c r="K33" s="5">
        <f t="shared" si="0"/>
        <v>65.7</v>
      </c>
      <c r="L33" s="15"/>
    </row>
    <row r="34" spans="1:12" ht="21" customHeight="1">
      <c r="A34" s="1" t="s">
        <v>46</v>
      </c>
      <c r="B34" s="8" t="s">
        <v>47</v>
      </c>
      <c r="C34" s="8" t="s">
        <v>59</v>
      </c>
      <c r="D34" s="8" t="s">
        <v>7</v>
      </c>
      <c r="E34" s="7">
        <v>664929000</v>
      </c>
      <c r="F34" s="7">
        <f>F35</f>
        <v>1596576</v>
      </c>
      <c r="G34" s="7">
        <f>G35+G37</f>
        <v>0</v>
      </c>
      <c r="H34" s="7">
        <f>H35</f>
        <v>1596576</v>
      </c>
      <c r="I34" s="7">
        <f>I35+I37</f>
        <v>0</v>
      </c>
      <c r="J34" s="7">
        <f>J35</f>
        <v>1050000</v>
      </c>
      <c r="K34" s="5">
        <f t="shared" si="0"/>
        <v>65.8</v>
      </c>
      <c r="L34" s="15"/>
    </row>
    <row r="35" spans="1:12" ht="50.25" customHeight="1">
      <c r="A35" s="1" t="s">
        <v>39</v>
      </c>
      <c r="B35" s="8" t="s">
        <v>47</v>
      </c>
      <c r="C35" s="26">
        <v>9999900000</v>
      </c>
      <c r="D35" s="8" t="s">
        <v>7</v>
      </c>
      <c r="E35" s="7">
        <v>32700000</v>
      </c>
      <c r="F35" s="7">
        <f>F36</f>
        <v>1596576</v>
      </c>
      <c r="G35" s="7">
        <f>G36</f>
        <v>0</v>
      </c>
      <c r="H35" s="7">
        <f>H36</f>
        <v>1596576</v>
      </c>
      <c r="I35" s="7">
        <f>I36</f>
        <v>0</v>
      </c>
      <c r="J35" s="7">
        <f>J36</f>
        <v>1050000</v>
      </c>
      <c r="K35" s="9">
        <f t="shared" si="0"/>
        <v>65.8</v>
      </c>
      <c r="L35" s="15"/>
    </row>
    <row r="36" spans="1:12" ht="137.25" customHeight="1">
      <c r="A36" s="1" t="s">
        <v>58</v>
      </c>
      <c r="B36" s="8" t="s">
        <v>47</v>
      </c>
      <c r="C36" s="26">
        <v>9999900620</v>
      </c>
      <c r="D36" s="8" t="s">
        <v>7</v>
      </c>
      <c r="E36" s="7">
        <v>32700000</v>
      </c>
      <c r="F36" s="7">
        <f>F37</f>
        <v>1596576</v>
      </c>
      <c r="G36" s="7">
        <f>G37</f>
        <v>0</v>
      </c>
      <c r="H36" s="7">
        <f>H37</f>
        <v>1596576</v>
      </c>
      <c r="I36" s="7">
        <f>I37</f>
        <v>0</v>
      </c>
      <c r="J36" s="7">
        <f>J37</f>
        <v>1050000</v>
      </c>
      <c r="K36" s="9">
        <f t="shared" si="0"/>
        <v>65.8</v>
      </c>
      <c r="L36" s="15"/>
    </row>
    <row r="37" spans="1:12" ht="68.25" customHeight="1">
      <c r="A37" s="1" t="s">
        <v>42</v>
      </c>
      <c r="B37" s="8" t="s">
        <v>47</v>
      </c>
      <c r="C37" s="26">
        <f>C36</f>
        <v>9999900620</v>
      </c>
      <c r="D37" s="8" t="s">
        <v>43</v>
      </c>
      <c r="E37" s="7">
        <v>32700000</v>
      </c>
      <c r="F37" s="7">
        <v>1596576</v>
      </c>
      <c r="G37" s="7"/>
      <c r="H37" s="7">
        <v>1596576</v>
      </c>
      <c r="I37" s="7"/>
      <c r="J37" s="7">
        <v>1050000</v>
      </c>
      <c r="K37" s="9">
        <f t="shared" si="0"/>
        <v>65.8</v>
      </c>
      <c r="L37" s="15"/>
    </row>
    <row r="38" spans="1:12" ht="36" customHeight="1">
      <c r="A38" s="1" t="s">
        <v>84</v>
      </c>
      <c r="B38" s="8" t="s">
        <v>91</v>
      </c>
      <c r="C38" s="8" t="s">
        <v>59</v>
      </c>
      <c r="D38" s="8" t="s">
        <v>7</v>
      </c>
      <c r="E38" s="7">
        <v>664929000</v>
      </c>
      <c r="F38" s="7">
        <f>F39</f>
        <v>1000</v>
      </c>
      <c r="G38" s="7">
        <f>G39</f>
        <v>0</v>
      </c>
      <c r="H38" s="7">
        <f>H39</f>
        <v>1000</v>
      </c>
      <c r="I38" s="7">
        <f>I39</f>
        <v>0</v>
      </c>
      <c r="J38" s="7">
        <f>J39</f>
        <v>0</v>
      </c>
      <c r="K38" s="9">
        <f t="shared" si="0"/>
        <v>0</v>
      </c>
      <c r="L38" s="15"/>
    </row>
    <row r="39" spans="1:12" ht="84" customHeight="1">
      <c r="A39" s="1" t="s">
        <v>85</v>
      </c>
      <c r="B39" s="8" t="s">
        <v>91</v>
      </c>
      <c r="C39" s="27" t="s">
        <v>92</v>
      </c>
      <c r="D39" s="8" t="s">
        <v>7</v>
      </c>
      <c r="E39" s="7">
        <v>32700000</v>
      </c>
      <c r="F39" s="7">
        <f>F40</f>
        <v>1000</v>
      </c>
      <c r="G39" s="7">
        <f aca="true" t="shared" si="5" ref="G39:J40">G40</f>
        <v>0</v>
      </c>
      <c r="H39" s="7">
        <f t="shared" si="5"/>
        <v>1000</v>
      </c>
      <c r="I39" s="7">
        <f t="shared" si="5"/>
        <v>0</v>
      </c>
      <c r="J39" s="7">
        <f t="shared" si="5"/>
        <v>0</v>
      </c>
      <c r="K39" s="9">
        <f t="shared" si="0"/>
        <v>0</v>
      </c>
      <c r="L39" s="15"/>
    </row>
    <row r="40" spans="1:12" ht="103.5" customHeight="1">
      <c r="A40" s="1" t="s">
        <v>86</v>
      </c>
      <c r="B40" s="8" t="s">
        <v>91</v>
      </c>
      <c r="C40" s="27" t="s">
        <v>93</v>
      </c>
      <c r="D40" s="8" t="s">
        <v>7</v>
      </c>
      <c r="E40" s="7">
        <v>32700000</v>
      </c>
      <c r="F40" s="7">
        <f>F41</f>
        <v>1000</v>
      </c>
      <c r="G40" s="7">
        <f t="shared" si="5"/>
        <v>0</v>
      </c>
      <c r="H40" s="7">
        <f t="shared" si="5"/>
        <v>1000</v>
      </c>
      <c r="I40" s="7">
        <f t="shared" si="5"/>
        <v>0</v>
      </c>
      <c r="J40" s="7">
        <f t="shared" si="5"/>
        <v>0</v>
      </c>
      <c r="K40" s="9">
        <f t="shared" si="0"/>
        <v>0</v>
      </c>
      <c r="L40" s="15"/>
    </row>
    <row r="41" spans="1:12" ht="72" customHeight="1">
      <c r="A41" s="1" t="s">
        <v>42</v>
      </c>
      <c r="B41" s="8" t="s">
        <v>91</v>
      </c>
      <c r="C41" s="27" t="s">
        <v>93</v>
      </c>
      <c r="D41" s="8" t="s">
        <v>43</v>
      </c>
      <c r="E41" s="7"/>
      <c r="F41" s="7">
        <v>1000</v>
      </c>
      <c r="G41" s="7"/>
      <c r="H41" s="7">
        <v>1000</v>
      </c>
      <c r="I41" s="7"/>
      <c r="J41" s="7">
        <v>0</v>
      </c>
      <c r="K41" s="9">
        <f t="shared" si="0"/>
        <v>0</v>
      </c>
      <c r="L41" s="15"/>
    </row>
    <row r="42" spans="1:12" ht="34.5" customHeight="1">
      <c r="A42" s="2" t="s">
        <v>15</v>
      </c>
      <c r="B42" s="3" t="s">
        <v>16</v>
      </c>
      <c r="C42" s="3" t="s">
        <v>59</v>
      </c>
      <c r="D42" s="3" t="s">
        <v>7</v>
      </c>
      <c r="E42" s="4">
        <v>3851148553</v>
      </c>
      <c r="F42" s="4">
        <f>F43</f>
        <v>483780</v>
      </c>
      <c r="G42" s="4" t="e">
        <f>#REF!+#REF!+G43</f>
        <v>#REF!</v>
      </c>
      <c r="H42" s="4">
        <f>H43</f>
        <v>1973902</v>
      </c>
      <c r="I42" s="4" t="e">
        <f>#REF!+#REF!+I43</f>
        <v>#REF!</v>
      </c>
      <c r="J42" s="4">
        <f>J43</f>
        <v>324624.47</v>
      </c>
      <c r="K42" s="9">
        <f t="shared" si="0"/>
        <v>16.4</v>
      </c>
      <c r="L42" s="15"/>
    </row>
    <row r="43" spans="1:12" s="6" customFormat="1" ht="15">
      <c r="A43" s="1" t="s">
        <v>26</v>
      </c>
      <c r="B43" s="8" t="s">
        <v>30</v>
      </c>
      <c r="C43" s="8" t="s">
        <v>59</v>
      </c>
      <c r="D43" s="8" t="s">
        <v>7</v>
      </c>
      <c r="E43" s="7"/>
      <c r="F43" s="7">
        <f>F44</f>
        <v>483780</v>
      </c>
      <c r="G43" s="7">
        <f>G44</f>
        <v>0</v>
      </c>
      <c r="H43" s="7">
        <f>H44</f>
        <v>1973902</v>
      </c>
      <c r="I43" s="7">
        <f>I44</f>
        <v>1200000</v>
      </c>
      <c r="J43" s="7">
        <f>J44</f>
        <v>324624.47</v>
      </c>
      <c r="K43" s="9">
        <f t="shared" si="0"/>
        <v>16.4</v>
      </c>
      <c r="L43" s="15"/>
    </row>
    <row r="44" spans="1:12" ht="70.5" customHeight="1">
      <c r="A44" s="1" t="s">
        <v>81</v>
      </c>
      <c r="B44" s="8" t="s">
        <v>30</v>
      </c>
      <c r="C44" s="8" t="s">
        <v>62</v>
      </c>
      <c r="D44" s="8" t="s">
        <v>7</v>
      </c>
      <c r="E44" s="7"/>
      <c r="F44" s="7">
        <f>F45+F47+F49</f>
        <v>483780</v>
      </c>
      <c r="G44" s="7">
        <f>G45+G47+G49</f>
        <v>0</v>
      </c>
      <c r="H44" s="7">
        <f>H45+H47+H49</f>
        <v>1973902</v>
      </c>
      <c r="I44" s="7">
        <f>I45+I47+I49</f>
        <v>1200000</v>
      </c>
      <c r="J44" s="7">
        <f>J45+J47+J49</f>
        <v>324624.47</v>
      </c>
      <c r="K44" s="9">
        <f t="shared" si="0"/>
        <v>16.4</v>
      </c>
      <c r="L44" s="15"/>
    </row>
    <row r="45" spans="1:12" ht="88.5" customHeight="1">
      <c r="A45" s="1" t="s">
        <v>76</v>
      </c>
      <c r="B45" s="8" t="s">
        <v>30</v>
      </c>
      <c r="C45" s="8" t="s">
        <v>77</v>
      </c>
      <c r="D45" s="8" t="s">
        <v>7</v>
      </c>
      <c r="E45" s="7"/>
      <c r="F45" s="7">
        <f>F46</f>
        <v>483780</v>
      </c>
      <c r="G45" s="7">
        <f>G46</f>
        <v>0</v>
      </c>
      <c r="H45" s="7">
        <f>H46</f>
        <v>761780</v>
      </c>
      <c r="I45" s="7">
        <f>I46</f>
        <v>0</v>
      </c>
      <c r="J45" s="7">
        <f>J46</f>
        <v>324624.47</v>
      </c>
      <c r="K45" s="9">
        <f t="shared" si="0"/>
        <v>42.6</v>
      </c>
      <c r="L45" s="15"/>
    </row>
    <row r="46" spans="1:12" ht="62.25">
      <c r="A46" s="1" t="s">
        <v>42</v>
      </c>
      <c r="B46" s="8" t="s">
        <v>30</v>
      </c>
      <c r="C46" s="8" t="s">
        <v>77</v>
      </c>
      <c r="D46" s="8" t="s">
        <v>43</v>
      </c>
      <c r="E46" s="7"/>
      <c r="F46" s="7">
        <v>483780</v>
      </c>
      <c r="G46" s="7"/>
      <c r="H46" s="7">
        <v>761780</v>
      </c>
      <c r="I46" s="7"/>
      <c r="J46" s="7">
        <v>324624.47</v>
      </c>
      <c r="K46" s="9">
        <f t="shared" si="0"/>
        <v>42.6</v>
      </c>
      <c r="L46" s="15"/>
    </row>
    <row r="47" spans="1:12" ht="114" customHeight="1">
      <c r="A47" s="1" t="s">
        <v>87</v>
      </c>
      <c r="B47" s="8" t="s">
        <v>30</v>
      </c>
      <c r="C47" s="8" t="s">
        <v>94</v>
      </c>
      <c r="D47" s="8" t="s">
        <v>7</v>
      </c>
      <c r="E47" s="7"/>
      <c r="F47" s="7">
        <f>F48</f>
        <v>0</v>
      </c>
      <c r="G47" s="7">
        <f>G48</f>
        <v>0</v>
      </c>
      <c r="H47" s="7">
        <f>H48</f>
        <v>1200000</v>
      </c>
      <c r="I47" s="7">
        <f>I48</f>
        <v>1200000</v>
      </c>
      <c r="J47" s="7">
        <f>J48</f>
        <v>0</v>
      </c>
      <c r="K47" s="9">
        <f t="shared" si="0"/>
        <v>0</v>
      </c>
      <c r="L47" s="15"/>
    </row>
    <row r="48" spans="1:12" s="14" customFormat="1" ht="69" customHeight="1">
      <c r="A48" s="1" t="s">
        <v>42</v>
      </c>
      <c r="B48" s="8" t="s">
        <v>30</v>
      </c>
      <c r="C48" s="8" t="s">
        <v>94</v>
      </c>
      <c r="D48" s="8" t="s">
        <v>43</v>
      </c>
      <c r="E48" s="7"/>
      <c r="F48" s="7">
        <v>0</v>
      </c>
      <c r="G48" s="7"/>
      <c r="H48" s="7">
        <v>1200000</v>
      </c>
      <c r="I48" s="7">
        <v>1200000</v>
      </c>
      <c r="J48" s="7">
        <v>0</v>
      </c>
      <c r="K48" s="9">
        <f t="shared" si="0"/>
        <v>0</v>
      </c>
      <c r="L48" s="15"/>
    </row>
    <row r="49" spans="1:12" s="14" customFormat="1" ht="70.5" customHeight="1">
      <c r="A49" s="1" t="s">
        <v>88</v>
      </c>
      <c r="B49" s="8" t="s">
        <v>30</v>
      </c>
      <c r="C49" s="8" t="s">
        <v>95</v>
      </c>
      <c r="D49" s="8" t="s">
        <v>7</v>
      </c>
      <c r="E49" s="7"/>
      <c r="F49" s="7">
        <f>F50</f>
        <v>0</v>
      </c>
      <c r="G49" s="7"/>
      <c r="H49" s="7">
        <f>H50</f>
        <v>12122</v>
      </c>
      <c r="I49" s="7">
        <f>I50</f>
        <v>0</v>
      </c>
      <c r="J49" s="7">
        <f>J50</f>
        <v>0</v>
      </c>
      <c r="K49" s="9">
        <f t="shared" si="0"/>
        <v>0</v>
      </c>
      <c r="L49" s="15"/>
    </row>
    <row r="50" spans="1:12" ht="62.25">
      <c r="A50" s="1" t="s">
        <v>42</v>
      </c>
      <c r="B50" s="8" t="s">
        <v>30</v>
      </c>
      <c r="C50" s="8" t="s">
        <v>95</v>
      </c>
      <c r="D50" s="8" t="s">
        <v>43</v>
      </c>
      <c r="E50" s="7"/>
      <c r="F50" s="7">
        <v>0</v>
      </c>
      <c r="G50" s="7"/>
      <c r="H50" s="7">
        <v>12122</v>
      </c>
      <c r="I50" s="7"/>
      <c r="J50" s="7">
        <v>0</v>
      </c>
      <c r="K50" s="9">
        <f t="shared" si="0"/>
        <v>0</v>
      </c>
      <c r="L50" s="15"/>
    </row>
    <row r="51" spans="1:12" ht="46.5">
      <c r="A51" s="2" t="s">
        <v>17</v>
      </c>
      <c r="B51" s="3" t="s">
        <v>18</v>
      </c>
      <c r="C51" s="3" t="s">
        <v>59</v>
      </c>
      <c r="D51" s="3" t="s">
        <v>7</v>
      </c>
      <c r="E51" s="4">
        <v>537681990</v>
      </c>
      <c r="F51" s="4">
        <f aca="true" t="shared" si="6" ref="F51:J53">F52</f>
        <v>1079720</v>
      </c>
      <c r="G51" s="4">
        <f t="shared" si="6"/>
        <v>0</v>
      </c>
      <c r="H51" s="4">
        <f t="shared" si="6"/>
        <v>1541744</v>
      </c>
      <c r="I51" s="4">
        <f t="shared" si="6"/>
        <v>0</v>
      </c>
      <c r="J51" s="4">
        <f t="shared" si="6"/>
        <v>551859.39</v>
      </c>
      <c r="K51" s="5">
        <f t="shared" si="0"/>
        <v>35.8</v>
      </c>
      <c r="L51" s="15"/>
    </row>
    <row r="52" spans="1:12" ht="19.5" customHeight="1">
      <c r="A52" s="1" t="s">
        <v>19</v>
      </c>
      <c r="B52" s="8" t="s">
        <v>20</v>
      </c>
      <c r="C52" s="8" t="s">
        <v>59</v>
      </c>
      <c r="D52" s="8" t="s">
        <v>7</v>
      </c>
      <c r="E52" s="7">
        <v>350355990</v>
      </c>
      <c r="F52" s="7">
        <f>F53+F58</f>
        <v>1079720</v>
      </c>
      <c r="G52" s="7">
        <f>G53+G58</f>
        <v>0</v>
      </c>
      <c r="H52" s="7">
        <f>H53+H58</f>
        <v>1541744</v>
      </c>
      <c r="I52" s="7">
        <f>I53+I58</f>
        <v>0</v>
      </c>
      <c r="J52" s="7">
        <f>J53+J58</f>
        <v>551859.39</v>
      </c>
      <c r="K52" s="9">
        <f t="shared" si="0"/>
        <v>35.8</v>
      </c>
      <c r="L52" s="15"/>
    </row>
    <row r="53" spans="1:12" ht="46.5">
      <c r="A53" s="1" t="s">
        <v>78</v>
      </c>
      <c r="B53" s="8" t="s">
        <v>20</v>
      </c>
      <c r="C53" s="8" t="s">
        <v>63</v>
      </c>
      <c r="D53" s="8" t="s">
        <v>7</v>
      </c>
      <c r="E53" s="7">
        <v>82516000</v>
      </c>
      <c r="F53" s="7">
        <f>F54</f>
        <v>1029720</v>
      </c>
      <c r="G53" s="7">
        <f t="shared" si="6"/>
        <v>0</v>
      </c>
      <c r="H53" s="7">
        <f t="shared" si="6"/>
        <v>1491744</v>
      </c>
      <c r="I53" s="7">
        <f t="shared" si="6"/>
        <v>0</v>
      </c>
      <c r="J53" s="7">
        <f t="shared" si="6"/>
        <v>551859.39</v>
      </c>
      <c r="K53" s="9">
        <f t="shared" si="0"/>
        <v>37</v>
      </c>
      <c r="L53" s="15"/>
    </row>
    <row r="54" spans="1:12" ht="78">
      <c r="A54" s="1" t="s">
        <v>79</v>
      </c>
      <c r="B54" s="8" t="s">
        <v>20</v>
      </c>
      <c r="C54" s="8" t="s">
        <v>80</v>
      </c>
      <c r="D54" s="8" t="s">
        <v>7</v>
      </c>
      <c r="E54" s="7"/>
      <c r="F54" s="7">
        <f>F55+F56+F57</f>
        <v>1029720</v>
      </c>
      <c r="G54" s="7">
        <f>G55+G56+G57</f>
        <v>0</v>
      </c>
      <c r="H54" s="7">
        <f>H55+H56+H57</f>
        <v>1491744</v>
      </c>
      <c r="I54" s="7">
        <f>I55+I56+I57</f>
        <v>0</v>
      </c>
      <c r="J54" s="7">
        <f>J55+J56+J57</f>
        <v>551859.39</v>
      </c>
      <c r="K54" s="9">
        <f t="shared" si="0"/>
        <v>37</v>
      </c>
      <c r="L54" s="15"/>
    </row>
    <row r="55" spans="1:12" ht="33.75" customHeight="1">
      <c r="A55" s="20" t="s">
        <v>64</v>
      </c>
      <c r="B55" s="8" t="s">
        <v>20</v>
      </c>
      <c r="C55" s="8" t="s">
        <v>80</v>
      </c>
      <c r="D55" s="8" t="s">
        <v>65</v>
      </c>
      <c r="E55" s="7"/>
      <c r="F55" s="7">
        <v>0</v>
      </c>
      <c r="G55" s="7"/>
      <c r="H55" s="7">
        <v>0</v>
      </c>
      <c r="I55" s="7"/>
      <c r="J55" s="7">
        <v>0</v>
      </c>
      <c r="K55" s="9">
        <v>0</v>
      </c>
      <c r="L55" s="15"/>
    </row>
    <row r="56" spans="1:12" ht="35.25" customHeight="1">
      <c r="A56" s="21" t="s">
        <v>42</v>
      </c>
      <c r="B56" s="8" t="s">
        <v>20</v>
      </c>
      <c r="C56" s="8" t="s">
        <v>80</v>
      </c>
      <c r="D56" s="8" t="s">
        <v>43</v>
      </c>
      <c r="E56" s="7"/>
      <c r="F56" s="7">
        <v>1020720</v>
      </c>
      <c r="G56" s="7"/>
      <c r="H56" s="7">
        <v>1482744</v>
      </c>
      <c r="I56" s="7"/>
      <c r="J56" s="7">
        <v>548159.39</v>
      </c>
      <c r="K56" s="9">
        <f t="shared" si="0"/>
        <v>37</v>
      </c>
      <c r="L56" s="15"/>
    </row>
    <row r="57" spans="1:12" ht="37.5" customHeight="1">
      <c r="A57" s="1" t="s">
        <v>44</v>
      </c>
      <c r="B57" s="8" t="s">
        <v>20</v>
      </c>
      <c r="C57" s="8" t="s">
        <v>80</v>
      </c>
      <c r="D57" s="8" t="s">
        <v>45</v>
      </c>
      <c r="E57" s="7"/>
      <c r="F57" s="7">
        <v>9000</v>
      </c>
      <c r="G57" s="7"/>
      <c r="H57" s="7">
        <v>9000</v>
      </c>
      <c r="I57" s="7"/>
      <c r="J57" s="7">
        <v>3700</v>
      </c>
      <c r="K57" s="9">
        <f t="shared" si="0"/>
        <v>41.1</v>
      </c>
      <c r="L57" s="15"/>
    </row>
    <row r="58" spans="1:12" s="14" customFormat="1" ht="46.5">
      <c r="A58" s="1" t="s">
        <v>89</v>
      </c>
      <c r="B58" s="8" t="s">
        <v>20</v>
      </c>
      <c r="C58" s="27" t="s">
        <v>96</v>
      </c>
      <c r="D58" s="8" t="s">
        <v>7</v>
      </c>
      <c r="E58" s="7"/>
      <c r="F58" s="7">
        <f>F59</f>
        <v>50000</v>
      </c>
      <c r="G58" s="7">
        <f aca="true" t="shared" si="7" ref="G58:J59">G59</f>
        <v>0</v>
      </c>
      <c r="H58" s="7">
        <f t="shared" si="7"/>
        <v>50000</v>
      </c>
      <c r="I58" s="7">
        <f t="shared" si="7"/>
        <v>0</v>
      </c>
      <c r="J58" s="7">
        <f t="shared" si="7"/>
        <v>0</v>
      </c>
      <c r="K58" s="9">
        <f t="shared" si="0"/>
        <v>0</v>
      </c>
      <c r="L58" s="15"/>
    </row>
    <row r="59" spans="1:12" ht="93">
      <c r="A59" s="1" t="s">
        <v>90</v>
      </c>
      <c r="B59" s="8"/>
      <c r="C59" s="27" t="s">
        <v>97</v>
      </c>
      <c r="D59" s="8" t="s">
        <v>7</v>
      </c>
      <c r="E59" s="7"/>
      <c r="F59" s="7">
        <f>F60</f>
        <v>50000</v>
      </c>
      <c r="G59" s="7">
        <f t="shared" si="7"/>
        <v>0</v>
      </c>
      <c r="H59" s="7">
        <f t="shared" si="7"/>
        <v>50000</v>
      </c>
      <c r="I59" s="7">
        <f t="shared" si="7"/>
        <v>0</v>
      </c>
      <c r="J59" s="7">
        <f t="shared" si="7"/>
        <v>0</v>
      </c>
      <c r="K59" s="9">
        <f t="shared" si="0"/>
        <v>0</v>
      </c>
      <c r="L59" s="15"/>
    </row>
    <row r="60" spans="1:12" ht="62.25">
      <c r="A60" s="21" t="s">
        <v>42</v>
      </c>
      <c r="B60" s="8"/>
      <c r="C60" s="27" t="s">
        <v>97</v>
      </c>
      <c r="D60" s="8" t="s">
        <v>43</v>
      </c>
      <c r="E60" s="7"/>
      <c r="F60" s="7">
        <v>50000</v>
      </c>
      <c r="G60" s="7"/>
      <c r="H60" s="7">
        <v>50000</v>
      </c>
      <c r="I60" s="7"/>
      <c r="J60" s="7">
        <v>0</v>
      </c>
      <c r="K60" s="9">
        <f t="shared" si="0"/>
        <v>0</v>
      </c>
      <c r="L60" s="15"/>
    </row>
    <row r="61" spans="1:12" ht="38.25" customHeight="1">
      <c r="A61" s="2" t="s">
        <v>33</v>
      </c>
      <c r="B61" s="3" t="s">
        <v>34</v>
      </c>
      <c r="C61" s="3" t="s">
        <v>59</v>
      </c>
      <c r="D61" s="3" t="s">
        <v>7</v>
      </c>
      <c r="E61" s="4">
        <v>4173563000</v>
      </c>
      <c r="F61" s="4">
        <f aca="true" t="shared" si="8" ref="F61:J64">F62</f>
        <v>34000</v>
      </c>
      <c r="G61" s="4">
        <f t="shared" si="8"/>
        <v>0</v>
      </c>
      <c r="H61" s="4">
        <f t="shared" si="8"/>
        <v>34000</v>
      </c>
      <c r="I61" s="4">
        <f t="shared" si="8"/>
        <v>0</v>
      </c>
      <c r="J61" s="4">
        <f t="shared" si="8"/>
        <v>0</v>
      </c>
      <c r="K61" s="5">
        <f t="shared" si="0"/>
        <v>0</v>
      </c>
      <c r="L61" s="15"/>
    </row>
    <row r="62" spans="1:12" ht="39" customHeight="1">
      <c r="A62" s="1" t="s">
        <v>35</v>
      </c>
      <c r="B62" s="8" t="s">
        <v>36</v>
      </c>
      <c r="C62" s="8" t="s">
        <v>59</v>
      </c>
      <c r="D62" s="8" t="s">
        <v>7</v>
      </c>
      <c r="E62" s="7">
        <v>1026392000</v>
      </c>
      <c r="F62" s="7">
        <f>F63</f>
        <v>34000</v>
      </c>
      <c r="G62" s="7">
        <f t="shared" si="8"/>
        <v>0</v>
      </c>
      <c r="H62" s="7">
        <f t="shared" si="8"/>
        <v>34000</v>
      </c>
      <c r="I62" s="7">
        <f t="shared" si="8"/>
        <v>0</v>
      </c>
      <c r="J62" s="7">
        <f t="shared" si="8"/>
        <v>0</v>
      </c>
      <c r="K62" s="9">
        <f t="shared" si="0"/>
        <v>0</v>
      </c>
      <c r="L62" s="15"/>
    </row>
    <row r="63" spans="1:12" s="14" customFormat="1" ht="46.5">
      <c r="A63" s="1" t="s">
        <v>39</v>
      </c>
      <c r="B63" s="8" t="s">
        <v>36</v>
      </c>
      <c r="C63" s="8" t="s">
        <v>60</v>
      </c>
      <c r="D63" s="8" t="s">
        <v>7</v>
      </c>
      <c r="E63" s="7">
        <v>69908000</v>
      </c>
      <c r="F63" s="7">
        <f t="shared" si="8"/>
        <v>34000</v>
      </c>
      <c r="G63" s="7">
        <f t="shared" si="8"/>
        <v>0</v>
      </c>
      <c r="H63" s="7">
        <f t="shared" si="8"/>
        <v>34000</v>
      </c>
      <c r="I63" s="7">
        <f t="shared" si="8"/>
        <v>0</v>
      </c>
      <c r="J63" s="7">
        <f t="shared" si="8"/>
        <v>0</v>
      </c>
      <c r="K63" s="9">
        <f t="shared" si="0"/>
        <v>0</v>
      </c>
      <c r="L63" s="15"/>
    </row>
    <row r="64" spans="1:12" ht="78">
      <c r="A64" s="1" t="s">
        <v>55</v>
      </c>
      <c r="B64" s="8" t="s">
        <v>36</v>
      </c>
      <c r="C64" s="8" t="s">
        <v>66</v>
      </c>
      <c r="D64" s="8" t="s">
        <v>7</v>
      </c>
      <c r="E64" s="7">
        <v>69908000</v>
      </c>
      <c r="F64" s="7">
        <f>F65</f>
        <v>34000</v>
      </c>
      <c r="G64" s="7">
        <f t="shared" si="8"/>
        <v>0</v>
      </c>
      <c r="H64" s="7">
        <f t="shared" si="8"/>
        <v>34000</v>
      </c>
      <c r="I64" s="7">
        <f t="shared" si="8"/>
        <v>0</v>
      </c>
      <c r="J64" s="7">
        <f t="shared" si="8"/>
        <v>0</v>
      </c>
      <c r="K64" s="9">
        <f t="shared" si="0"/>
        <v>0</v>
      </c>
      <c r="L64" s="15"/>
    </row>
    <row r="65" spans="1:12" s="6" customFormat="1" ht="15.75" customHeight="1">
      <c r="A65" s="1" t="s">
        <v>42</v>
      </c>
      <c r="B65" s="8" t="s">
        <v>36</v>
      </c>
      <c r="C65" s="8" t="s">
        <v>66</v>
      </c>
      <c r="D65" s="8" t="s">
        <v>43</v>
      </c>
      <c r="E65" s="7"/>
      <c r="F65" s="7">
        <v>34000</v>
      </c>
      <c r="G65" s="7"/>
      <c r="H65" s="7">
        <v>34000</v>
      </c>
      <c r="I65" s="7"/>
      <c r="J65" s="7">
        <v>0</v>
      </c>
      <c r="K65" s="9">
        <f t="shared" si="0"/>
        <v>0</v>
      </c>
      <c r="L65" s="15"/>
    </row>
    <row r="66" spans="1:11" ht="62.25">
      <c r="A66" s="2" t="s">
        <v>67</v>
      </c>
      <c r="B66" s="3" t="s">
        <v>71</v>
      </c>
      <c r="C66" s="3" t="s">
        <v>59</v>
      </c>
      <c r="D66" s="3" t="s">
        <v>7</v>
      </c>
      <c r="E66" s="4">
        <v>4173563000</v>
      </c>
      <c r="F66" s="4">
        <f aca="true" t="shared" si="9" ref="F66:J69">F67</f>
        <v>21000</v>
      </c>
      <c r="G66" s="4">
        <f t="shared" si="9"/>
        <v>0</v>
      </c>
      <c r="H66" s="4">
        <f t="shared" si="9"/>
        <v>21000</v>
      </c>
      <c r="I66" s="4">
        <f t="shared" si="9"/>
        <v>0</v>
      </c>
      <c r="J66" s="4">
        <f t="shared" si="9"/>
        <v>0</v>
      </c>
      <c r="K66" s="5">
        <f t="shared" si="0"/>
        <v>0</v>
      </c>
    </row>
    <row r="67" spans="1:11" ht="124.5">
      <c r="A67" s="1" t="s">
        <v>68</v>
      </c>
      <c r="B67" s="8" t="s">
        <v>72</v>
      </c>
      <c r="C67" s="8" t="s">
        <v>59</v>
      </c>
      <c r="D67" s="8" t="s">
        <v>7</v>
      </c>
      <c r="E67" s="7">
        <v>1026392000</v>
      </c>
      <c r="F67" s="7">
        <f>F68</f>
        <v>21000</v>
      </c>
      <c r="G67" s="7">
        <f t="shared" si="9"/>
        <v>0</v>
      </c>
      <c r="H67" s="7">
        <f t="shared" si="9"/>
        <v>21000</v>
      </c>
      <c r="I67" s="7">
        <f t="shared" si="9"/>
        <v>0</v>
      </c>
      <c r="J67" s="7">
        <f t="shared" si="9"/>
        <v>0</v>
      </c>
      <c r="K67" s="9">
        <f t="shared" si="0"/>
        <v>0</v>
      </c>
    </row>
    <row r="68" spans="1:11" ht="124.5">
      <c r="A68" s="1" t="s">
        <v>68</v>
      </c>
      <c r="B68" s="8" t="s">
        <v>72</v>
      </c>
      <c r="C68" s="8" t="s">
        <v>74</v>
      </c>
      <c r="D68" s="8" t="s">
        <v>7</v>
      </c>
      <c r="E68" s="7">
        <v>69908000</v>
      </c>
      <c r="F68" s="7">
        <f t="shared" si="9"/>
        <v>21000</v>
      </c>
      <c r="G68" s="7">
        <f t="shared" si="9"/>
        <v>0</v>
      </c>
      <c r="H68" s="7">
        <f t="shared" si="9"/>
        <v>21000</v>
      </c>
      <c r="I68" s="7">
        <f t="shared" si="9"/>
        <v>0</v>
      </c>
      <c r="J68" s="7">
        <f t="shared" si="9"/>
        <v>0</v>
      </c>
      <c r="K68" s="9">
        <f t="shared" si="0"/>
        <v>0</v>
      </c>
    </row>
    <row r="69" spans="1:11" ht="15">
      <c r="A69" s="1" t="s">
        <v>69</v>
      </c>
      <c r="B69" s="8" t="s">
        <v>72</v>
      </c>
      <c r="C69" s="8" t="s">
        <v>74</v>
      </c>
      <c r="D69" s="8" t="s">
        <v>75</v>
      </c>
      <c r="E69" s="7">
        <v>69908000</v>
      </c>
      <c r="F69" s="7">
        <f>F70</f>
        <v>21000</v>
      </c>
      <c r="G69" s="7">
        <f t="shared" si="9"/>
        <v>0</v>
      </c>
      <c r="H69" s="7">
        <f t="shared" si="9"/>
        <v>21000</v>
      </c>
      <c r="I69" s="7">
        <f t="shared" si="9"/>
        <v>0</v>
      </c>
      <c r="J69" s="7">
        <f t="shared" si="9"/>
        <v>0</v>
      </c>
      <c r="K69" s="9">
        <f t="shared" si="0"/>
        <v>0</v>
      </c>
    </row>
    <row r="70" spans="1:11" ht="30.75">
      <c r="A70" s="1" t="s">
        <v>70</v>
      </c>
      <c r="B70" s="8" t="s">
        <v>72</v>
      </c>
      <c r="C70" s="8" t="s">
        <v>74</v>
      </c>
      <c r="D70" s="8" t="s">
        <v>73</v>
      </c>
      <c r="E70" s="7"/>
      <c r="F70" s="7">
        <v>21000</v>
      </c>
      <c r="G70" s="7"/>
      <c r="H70" s="7">
        <v>21000</v>
      </c>
      <c r="I70" s="7"/>
      <c r="J70" s="7">
        <v>0</v>
      </c>
      <c r="K70" s="9">
        <f t="shared" si="0"/>
        <v>0</v>
      </c>
    </row>
    <row r="71" spans="1:11" ht="15">
      <c r="A71" s="16" t="s">
        <v>22</v>
      </c>
      <c r="B71" s="3"/>
      <c r="C71" s="3"/>
      <c r="D71" s="3"/>
      <c r="E71" s="4">
        <v>28965770740</v>
      </c>
      <c r="F71" s="4">
        <f>F13+F28+F33+F42+F51+F66+F61</f>
        <v>5734738</v>
      </c>
      <c r="G71" s="4" t="e">
        <f>G13+G28+G33+G42+G51+G66+G61</f>
        <v>#REF!</v>
      </c>
      <c r="H71" s="4">
        <f>H13+H28+H33+H42+H51+H66+H61</f>
        <v>7703884</v>
      </c>
      <c r="I71" s="4" t="e">
        <f>I13+I28+I33+I42+I51+I66+I61</f>
        <v>#REF!</v>
      </c>
      <c r="J71" s="4">
        <f>J13+J28+J33+J42+J51+J66+J61</f>
        <v>3776212.74</v>
      </c>
      <c r="K71" s="5">
        <f t="shared" si="0"/>
        <v>49</v>
      </c>
    </row>
  </sheetData>
  <sheetProtection/>
  <mergeCells count="8">
    <mergeCell ref="A11:K11"/>
    <mergeCell ref="A12:D12"/>
    <mergeCell ref="E4:L4"/>
    <mergeCell ref="E1:L1"/>
    <mergeCell ref="E2:L2"/>
    <mergeCell ref="E3:L3"/>
    <mergeCell ref="A6:K6"/>
    <mergeCell ref="A7:K7"/>
  </mergeCells>
  <printOptions/>
  <pageMargins left="0.984251968503937" right="0.5905511811023623" top="0.5511811023622047" bottom="0.4330708661417323" header="0.15748031496062992" footer="0.1968503937007874"/>
  <pageSetup fitToHeight="9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2015-04-07T22:14:05Z</cp:lastPrinted>
  <dcterms:created xsi:type="dcterms:W3CDTF">2005-10-25T02:02:41Z</dcterms:created>
  <dcterms:modified xsi:type="dcterms:W3CDTF">2019-10-21T02:33:18Z</dcterms:modified>
  <cp:category/>
  <cp:version/>
  <cp:contentType/>
  <cp:contentStatus/>
</cp:coreProperties>
</file>