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8" windowWidth="9720" windowHeight="7212" activeTab="0"/>
  </bookViews>
  <sheets>
    <sheet name="6 месяцев" sheetId="1" r:id="rId1"/>
  </sheets>
  <definedNames>
    <definedName name="_xlnm.Print_Titles" localSheetId="0">'6 месяцев'!$10:$10</definedName>
    <definedName name="_xlnm.Print_Area" localSheetId="0">'6 месяцев'!$A$1:$K$259</definedName>
  </definedNames>
  <calcPr fullCalcOnLoad="1"/>
</workbook>
</file>

<file path=xl/sharedStrings.xml><?xml version="1.0" encoding="utf-8"?>
<sst xmlns="http://schemas.openxmlformats.org/spreadsheetml/2006/main" count="277" uniqueCount="251">
  <si>
    <t xml:space="preserve">Субвенции бюджетам субъектов Российской Федерации и муниципальных образований </t>
  </si>
  <si>
    <t>Выборы на мун. образ.</t>
  </si>
  <si>
    <t>Дефицит, профицит</t>
  </si>
  <si>
    <t>Функционирование правительства Российской Федерации, высших органов исполнител. Власти</t>
  </si>
  <si>
    <t>1006</t>
  </si>
  <si>
    <t>Наименование показателей</t>
  </si>
  <si>
    <t>0100</t>
  </si>
  <si>
    <t>0112</t>
  </si>
  <si>
    <t>1000</t>
  </si>
  <si>
    <t>1002</t>
  </si>
  <si>
    <t>Периодическая печать и издательства</t>
  </si>
  <si>
    <t>НАЛОГИ НА СОВОКУПНЫЙ ДОХОД</t>
  </si>
  <si>
    <t>Единый сельскохозяйственный налог</t>
  </si>
  <si>
    <t>НАЛОГИ НА ИМУЩЕСТВО</t>
  </si>
  <si>
    <t>Другие вопросы в области жилищно-коммунального хозяйства</t>
  </si>
  <si>
    <t>Функционирование высшего должностного лица субъекта РФ и органа местного самоуправления</t>
  </si>
  <si>
    <t>Сельское хозяйство и рыболовство</t>
  </si>
  <si>
    <t>0801</t>
  </si>
  <si>
    <t>ЗДРАВООХРАНЕНИЕ И СПОРТ</t>
  </si>
  <si>
    <t>0902</t>
  </si>
  <si>
    <t>0904</t>
  </si>
  <si>
    <t>0604</t>
  </si>
  <si>
    <t>Охрана растительных и  животных видов и среды их обитания</t>
  </si>
  <si>
    <t>Другие вопросы в области охраны окружающей среды</t>
  </si>
  <si>
    <t>Другие вопросы в области здравоохранения и спорта</t>
  </si>
  <si>
    <t>0309</t>
  </si>
  <si>
    <t>Фонд компенсаций</t>
  </si>
  <si>
    <t>План 1 полугодия 2006 года</t>
  </si>
  <si>
    <t>0407</t>
  </si>
  <si>
    <t>Связь и информатика</t>
  </si>
  <si>
    <t>Другие вопросы в области национальной экономики</t>
  </si>
  <si>
    <t>Жилищное хозяйство</t>
  </si>
  <si>
    <t>ВСЕГО РАСХОДОВ</t>
  </si>
  <si>
    <t>ДОХОДЫ ОТ ИСПОЛЬЗОВАНИЯ ИМУЩЕСТВА, НАХОДЯЩЕГОСЯ В ГОСУДАРСТВЕННОЙ И МУНИЦИПАЛЬНОЙ СОБСТВЕННОСТИ</t>
  </si>
  <si>
    <t>Функционирование законодательных (представительных) органов государственной власти и местного самоуправления</t>
  </si>
  <si>
    <t>Отчет</t>
  </si>
  <si>
    <t xml:space="preserve">НАЦИОНАЛЬНАЯ ЭКОНОМИКА </t>
  </si>
  <si>
    <t>Безвозмездные поступления от других бюджетов бюджетной системы Российской Федерации</t>
  </si>
  <si>
    <t>1003</t>
  </si>
  <si>
    <t>0602</t>
  </si>
  <si>
    <t>0803</t>
  </si>
  <si>
    <t>0804</t>
  </si>
  <si>
    <t>0806</t>
  </si>
  <si>
    <t>0900</t>
  </si>
  <si>
    <t>0901</t>
  </si>
  <si>
    <t>БЕЗВОЗМЕЗДНЫЕ ПОСТУПЛЕНИЯ</t>
  </si>
  <si>
    <t>0600</t>
  </si>
  <si>
    <t>ОХРАНА ОКРУЖАЮЩЕЙ СРЕДЫ</t>
  </si>
  <si>
    <t>Спорт и физическая культура</t>
  </si>
  <si>
    <t>0203</t>
  </si>
  <si>
    <t>Резервные фонды</t>
  </si>
  <si>
    <t>0409</t>
  </si>
  <si>
    <t>НАЦИОНАЛЬНАЯ ОБОРОНА</t>
  </si>
  <si>
    <t>ВСЕГО ДОХОДОВ</t>
  </si>
  <si>
    <t>РАСХОДЫ</t>
  </si>
  <si>
    <t>Всего</t>
  </si>
  <si>
    <t>Социальное обслуживание населения</t>
  </si>
  <si>
    <t>Социальное обеспечение населения</t>
  </si>
  <si>
    <t>субсидии на автом.дороги</t>
  </si>
  <si>
    <t>подпрограмма "Переселение граждан из ветхого и авар.жилья"</t>
  </si>
  <si>
    <t>Депутаты</t>
  </si>
  <si>
    <t>Жил.субсидии</t>
  </si>
  <si>
    <t>итого</t>
  </si>
  <si>
    <t>0115</t>
  </si>
  <si>
    <t>0105</t>
  </si>
  <si>
    <t>0103</t>
  </si>
  <si>
    <t>Коммунальное хозяйство</t>
  </si>
  <si>
    <t>ДОХОДЫ ОТ ОКАЗАНИЯ ПЛАТНЫХ УСЛУГ И КОМПЕНСАЦИИ ЗАТРАТ ГОСУДАРСТВА</t>
  </si>
  <si>
    <t>0310</t>
  </si>
  <si>
    <t>1001</t>
  </si>
  <si>
    <t>Пенсионное обеспечение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</si>
  <si>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</si>
  <si>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</si>
  <si>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0502</t>
  </si>
  <si>
    <t>Процент исполне-ния к уточнен-ному плану года</t>
  </si>
  <si>
    <t>Борьба с беспризорностью, опека, попечительство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</si>
  <si>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</si>
  <si>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</si>
  <si>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</si>
  <si>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</si>
  <si>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</si>
  <si>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</si>
  <si>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0200</t>
  </si>
  <si>
    <t>1 квартал</t>
  </si>
  <si>
    <t>2 квартал</t>
  </si>
  <si>
    <t>Органы юстиции</t>
  </si>
  <si>
    <t>1004</t>
  </si>
  <si>
    <t>Транспорт</t>
  </si>
  <si>
    <t>ВСЕГО</t>
  </si>
  <si>
    <t>МЕЖБЮДЖЕТНЫЕ ТРАНСФЕРТЫ</t>
  </si>
  <si>
    <t>0107</t>
  </si>
  <si>
    <t>0702</t>
  </si>
  <si>
    <t>0703</t>
  </si>
  <si>
    <t>0704</t>
  </si>
  <si>
    <t>0705</t>
  </si>
  <si>
    <t>0707</t>
  </si>
  <si>
    <t>0709</t>
  </si>
  <si>
    <t>Другие вопросы в области социальной политики</t>
  </si>
  <si>
    <t>1101</t>
  </si>
  <si>
    <t>ОБРАЗОВАНИЕ</t>
  </si>
  <si>
    <t>0400</t>
  </si>
  <si>
    <t>0402</t>
  </si>
  <si>
    <t>0405</t>
  </si>
  <si>
    <t>0408</t>
  </si>
  <si>
    <t>0411</t>
  </si>
  <si>
    <t>0504</t>
  </si>
  <si>
    <t>Прочие доходы от оказания платных услуг и компенсации затрат государства</t>
  </si>
  <si>
    <t>Приложение 1</t>
  </si>
  <si>
    <t>Судебная система</t>
  </si>
  <si>
    <t>Обеспечение проведения выборов и референдумов</t>
  </si>
  <si>
    <t>Обслуживание государственного и муниципального долга</t>
  </si>
  <si>
    <t>Другие общегосударственные вопросы</t>
  </si>
  <si>
    <t>Мобилизационная подготовка экономики</t>
  </si>
  <si>
    <t xml:space="preserve">Органы внутренних дел </t>
  </si>
  <si>
    <t>Предупреждение и ликвидация последствий чрезвычайных ситуаций и стихийных бедствий, гражданская оборона</t>
  </si>
  <si>
    <t>НАЦИОНАЛЬНАЯ БЕЗОПАСНОСТЬ И ПРАВООХРАНИТЕЛЬНАЯ ДЕЯТЕЛЬНОСТЬ</t>
  </si>
  <si>
    <t>0302</t>
  </si>
  <si>
    <t>0304</t>
  </si>
  <si>
    <t>0313</t>
  </si>
  <si>
    <t>Топливо и энергетика</t>
  </si>
  <si>
    <t>0404</t>
  </si>
  <si>
    <t>Воспроизводство минерально-сырьевой базы</t>
  </si>
  <si>
    <t>0406</t>
  </si>
  <si>
    <t>Водные  ресурсы</t>
  </si>
  <si>
    <t>ЖИЛИЩНО-КОММУНАЛЬНОЕ ХОЗЯЙСТВО</t>
  </si>
  <si>
    <t>0501</t>
  </si>
  <si>
    <t>0500</t>
  </si>
  <si>
    <t>Финансовая помощь бюджетам других уровней</t>
  </si>
  <si>
    <t>ОБЩЕГОСУДАРСТВЕННЫЕ ВОПРОСЫ</t>
  </si>
  <si>
    <t>ДОХОДЫ</t>
  </si>
  <si>
    <t>НАЛОГИ НА ПРИБЫЛЬ, ДОХОДЫ</t>
  </si>
  <si>
    <t>Налог на имущество физических лиц</t>
  </si>
  <si>
    <t>Земельный налог</t>
  </si>
  <si>
    <t>Телевидение и радиовещание</t>
  </si>
  <si>
    <t>Начальное профессиональное образование</t>
  </si>
  <si>
    <t>0104</t>
  </si>
  <si>
    <t>Налог на доходы физических лиц</t>
  </si>
  <si>
    <t>Финансирование за 2006 год</t>
  </si>
  <si>
    <t>СОЦИАЛЬНАЯ ПОЛИТИКА</t>
  </si>
  <si>
    <t>0800</t>
  </si>
  <si>
    <t>Общее образование</t>
  </si>
  <si>
    <t>0802</t>
  </si>
  <si>
    <t>КУЛЬТУРА, КИНЕМАТОГРАФИЯ, СРЕДСТВА МАССОВОЙ ИНФОРМАЦИИ</t>
  </si>
  <si>
    <t>0102</t>
  </si>
  <si>
    <t>0700</t>
  </si>
  <si>
    <t>Среднее профессиональное образование</t>
  </si>
  <si>
    <t>Переподготовка и повышение квалификации</t>
  </si>
  <si>
    <t>Лесное хозяйство</t>
  </si>
  <si>
    <t>0113</t>
  </si>
  <si>
    <t>0300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</si>
  <si>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</si>
  <si>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</si>
  <si>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</si>
  <si>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</si>
  <si>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</si>
  <si>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</si>
  <si>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</si>
  <si>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</si>
  <si>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000 1 06 01000 10 0000 110</t>
  </si>
  <si>
    <t>000 1 06 06000 10 0000 110</t>
  </si>
  <si>
    <t>000 1 08 00000 00 0000 000</t>
  </si>
  <si>
    <t>000 1 08 04020 01 0000 110</t>
  </si>
  <si>
    <t>000 1 11 00000 00 0000 000</t>
  </si>
  <si>
    <t>000 1 11 05035 10 0000 120</t>
  </si>
  <si>
    <t>000 1 13 00000 00 0000 000</t>
  </si>
  <si>
    <t>000 2 00 00000 00 0000 000</t>
  </si>
  <si>
    <t>000 2 02 00000 00 0000 000</t>
  </si>
  <si>
    <t>000 2 02 03000 00 0000 151</t>
  </si>
  <si>
    <t>Заработная плата</t>
  </si>
  <si>
    <t>Начисления на оплату труда</t>
  </si>
  <si>
    <t>Услуги связи</t>
  </si>
  <si>
    <t>Код доходов/                 код расходов</t>
  </si>
  <si>
    <t>Прочие работы, услуги</t>
  </si>
  <si>
    <t>Работы, услуги по содержанию имущества</t>
  </si>
  <si>
    <t>000 1 13 01995 10 0000 130</t>
  </si>
  <si>
    <t>Иные межбюджетные трансферты</t>
  </si>
  <si>
    <t>000 2 02 04000 00 0000 151</t>
  </si>
  <si>
    <t>Дотации бюджетам поселений на выравнивание бюджетной обеспеченности</t>
  </si>
  <si>
    <t>Григорьевского сельского поселения</t>
  </si>
  <si>
    <t xml:space="preserve">к постановлению администрации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</si>
  <si>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</si>
  <si>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</si>
  <si>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</si>
  <si>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</si>
  <si>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</si>
  <si>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</si>
  <si>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</si>
  <si>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</si>
  <si>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НЕНАЛОГОВЫЕ ДОХОДЫ</t>
  </si>
  <si>
    <t>000 1 17 00000 00 0000 000</t>
  </si>
  <si>
    <t>Невыясненные поступления в бюджеты сельских поселений</t>
  </si>
  <si>
    <t>000 1 17 01050 10 0000 180</t>
  </si>
  <si>
    <t>000 0102 9999915010 121 211</t>
  </si>
  <si>
    <t>000 0102 9999915010 129 213</t>
  </si>
  <si>
    <t>000 0104 9999915020 121 211</t>
  </si>
  <si>
    <t>000 0104 9999915020 129 213</t>
  </si>
  <si>
    <t>000 0104 9999915020 244 225</t>
  </si>
  <si>
    <t>000 0104 9999915020 244 226</t>
  </si>
  <si>
    <t>000 0203 9999951180 121 211</t>
  </si>
  <si>
    <t>000 0203 9999951180 129 213</t>
  </si>
  <si>
    <t>000 1204 9999915060 244 226</t>
  </si>
  <si>
    <t>000 0409 9999900620 244 225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</si>
  <si>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</si>
  <si>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000 1 16 90050 10 6000 140</t>
  </si>
  <si>
    <t>Перечисления другим бюджетам бюджетной системы Российской Федерации</t>
  </si>
  <si>
    <t>000 1403 9999915070 540 251</t>
  </si>
  <si>
    <t>000 2 02 15001 10 0000 151</t>
  </si>
  <si>
    <t>000 2 02 35118 10 0000 151</t>
  </si>
  <si>
    <t>000 2 02 49999 10 0000 151</t>
  </si>
  <si>
    <t>000 0503 0900015080 244 225</t>
  </si>
  <si>
    <t>000 0801 0800015090 244 221</t>
  </si>
  <si>
    <t>000 0801 0800015090 244 225</t>
  </si>
  <si>
    <t>000 0801 0800015090 244 226</t>
  </si>
  <si>
    <t>Увеличение стоимости основных средств</t>
  </si>
  <si>
    <t>000 0503 0900015080 244 310</t>
  </si>
  <si>
    <t>Коммунальные услуги</t>
  </si>
  <si>
    <t>000 0801 0800015090 244 223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</si>
  <si>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</si>
  <si>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</si>
  <si>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доходы от компенсации затрат бюджетов сельских поселений</t>
  </si>
  <si>
    <t>000 1 13 02995 10 0000 130</t>
  </si>
  <si>
    <t>000 0104 9999915020 852 291</t>
  </si>
  <si>
    <t>000 0104 9999915020 853 292</t>
  </si>
  <si>
    <t>000 0801 0800015090 851 291</t>
  </si>
  <si>
    <t>Бюджет                     2019 года</t>
  </si>
  <si>
    <t>Уточненный бюджет                   2019 года</t>
  </si>
  <si>
    <t>Увеличение стоимости горюче-смазочных материалов</t>
  </si>
  <si>
    <t>000 0104 9999915020 244 343</t>
  </si>
  <si>
    <t>Увеличение стоимости прочих оборотных запасов (материалов)</t>
  </si>
  <si>
    <t>000 0104 9999915020 244 346</t>
  </si>
  <si>
    <t>000 0104 9999915020 853 297</t>
  </si>
  <si>
    <t>Иные выплаты текущего характера организациям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</si>
  <si>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</si>
  <si>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</si>
  <si>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000 0111 9999915040 870 297</t>
  </si>
  <si>
    <t>000 0412 0200015120 244 226</t>
  </si>
  <si>
    <t>000 0503 0900015080 244 346</t>
  </si>
  <si>
    <t>000 0801 0800015090 244 346</t>
  </si>
  <si>
    <t>000 0801 0100015110 244 225</t>
  </si>
  <si>
    <t>Прочие субсидии бюджетам сельских поселений</t>
  </si>
  <si>
    <t>000 2 02 29999 10 0000 150</t>
  </si>
  <si>
    <t>000 0503 0900015080 244 226</t>
  </si>
  <si>
    <t>000 0503 0910092610 244 310</t>
  </si>
  <si>
    <t>000 0503 09100S2610 244 310</t>
  </si>
  <si>
    <t>от 13.08.2019 г. № 36а</t>
  </si>
  <si>
    <t>об исполнении бюджета Григорьевского сельского поселения за 6 месяцев 2019 года</t>
  </si>
  <si>
    <t>Кассовое исполнение              за 6 месяцев 2019 года</t>
  </si>
  <si>
    <t>000 0801 0800015090 244 349</t>
  </si>
  <si>
    <t>Увеличение стоимости прочих материальных запасов однократного применения</t>
  </si>
  <si>
    <t>000 0801 0800015090 244 228</t>
  </si>
  <si>
    <t>Услуги, работы для целей капитальных вложений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</si>
</sst>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</numFmts>
  <fonts count="54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11" fillId="0" borderId="12" xfId="0" applyNumberFormat="1" applyFont="1" applyFill="1" applyBorder="1" applyAlignment="1">
      <alignment wrapText="1"/>
    </xf>
    <xf numFmtId="4" fontId="11" fillId="0" borderId="12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 applyProtection="1">
      <alignment vertical="top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49" fontId="8" fillId="0" borderId="12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" fontId="13" fillId="0" borderId="12" xfId="0" applyNumberFormat="1" applyFont="1" applyFill="1" applyBorder="1" applyAlignment="1">
      <alignment wrapText="1"/>
    </xf>
    <xf numFmtId="4" fontId="13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vertical="justify"/>
    </xf>
    <xf numFmtId="0" fontId="0" fillId="0" borderId="12" xfId="0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184" fontId="13" fillId="0" borderId="12" xfId="0" applyNumberFormat="1" applyFont="1" applyFill="1" applyBorder="1" applyAlignment="1">
      <alignment wrapText="1"/>
    </xf>
    <xf numFmtId="184" fontId="11" fillId="0" borderId="12" xfId="0" applyNumberFormat="1" applyFont="1" applyFill="1" applyBorder="1" applyAlignment="1">
      <alignment wrapText="1"/>
    </xf>
    <xf numFmtId="184" fontId="6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4" fontId="15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right" vertical="top"/>
    </xf>
    <xf numFmtId="184" fontId="18" fillId="0" borderId="0" xfId="0" applyNumberFormat="1" applyFont="1" applyFill="1" applyAlignment="1">
      <alignment horizontal="center"/>
    </xf>
    <xf numFmtId="1" fontId="16" fillId="0" borderId="12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49" fontId="16" fillId="0" borderId="12" xfId="0" applyNumberFormat="1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49" fontId="16" fillId="0" borderId="12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top" wrapText="1"/>
    </xf>
    <xf numFmtId="1" fontId="10" fillId="33" borderId="12" xfId="0" applyNumberFormat="1" applyFont="1" applyFill="1" applyBorder="1" applyAlignment="1">
      <alignment horizontal="center" vertical="top" wrapText="1"/>
    </xf>
    <xf numFmtId="4" fontId="13" fillId="33" borderId="12" xfId="0" applyNumberFormat="1" applyFont="1" applyFill="1" applyBorder="1" applyAlignment="1">
      <alignment wrapText="1"/>
    </xf>
    <xf numFmtId="184" fontId="13" fillId="33" borderId="12" xfId="0" applyNumberFormat="1" applyFont="1" applyFill="1" applyBorder="1" applyAlignment="1">
      <alignment wrapText="1"/>
    </xf>
    <xf numFmtId="184" fontId="13" fillId="0" borderId="12" xfId="0" applyNumberFormat="1" applyFont="1" applyFill="1" applyBorder="1" applyAlignment="1">
      <alignment horizontal="center" wrapText="1"/>
    </xf>
    <xf numFmtId="184" fontId="11" fillId="0" borderId="1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49" fontId="9" fillId="0" borderId="12" xfId="0" applyNumberFormat="1" applyFont="1" applyFill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Fill="1" applyBorder="1" applyAlignment="1">
      <alignment horizontal="center" vertical="top" shrinkToFi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84" fontId="11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3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9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18" fillId="0" borderId="0" xfId="0" applyFont="1" applyFill="1" applyAlignment="1">
      <alignment horizontal="right" vertical="top"/>
    </xf>
    <xf numFmtId="0" fontId="11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4" fontId="3" fillId="0" borderId="0" xfId="0" applyNumberFormat="1" applyFont="1" applyFill="1" applyAlignment="1">
      <alignment horizontal="center"/>
    </xf>
    <xf numFmtId="0" fontId="8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3"/>
  <sheetViews>
    <sheetView tabSelected="1" view="pageBreakPreview" zoomScaleNormal="90" zoomScaleSheetLayoutView="100" zoomScalePageLayoutView="0" workbookViewId="0" topLeftCell="A1">
      <selection activeCell="J76" sqref="J76"/>
    </sheetView>
  </sheetViews>
  <sheetFormatPr defaultColWidth="9.140625" defaultRowHeight="12.75"/>
  <cols>
    <col min="1" max="1" width="10.421875" style="10" customWidth="1"/>
    <col min="2" max="2" width="47.140625" style="10" customWidth="1"/>
    <col min="3" max="3" width="24.28125" style="60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45" customWidth="1"/>
    <col min="12" max="12" width="17.7109375" style="50" hidden="1" customWidth="1"/>
    <col min="13" max="16384" width="9.140625" style="1" customWidth="1"/>
  </cols>
  <sheetData>
    <row r="1" spans="1:11" s="2" customFormat="1" ht="25.5" customHeight="1">
      <c r="A1" s="55"/>
      <c r="B1" s="111"/>
      <c r="C1" s="111"/>
      <c r="D1" s="92" t="s">
        <v>107</v>
      </c>
      <c r="E1" s="92"/>
      <c r="F1" s="92"/>
      <c r="G1" s="92"/>
      <c r="H1" s="92"/>
      <c r="I1" s="92"/>
      <c r="J1" s="92"/>
      <c r="K1" s="49"/>
    </row>
    <row r="2" spans="1:11" s="2" customFormat="1" ht="21.75" customHeight="1">
      <c r="A2" s="55"/>
      <c r="B2" s="56"/>
      <c r="C2" s="59"/>
      <c r="D2" s="85" t="s">
        <v>179</v>
      </c>
      <c r="E2" s="85"/>
      <c r="F2" s="85"/>
      <c r="G2" s="85"/>
      <c r="H2" s="85"/>
      <c r="I2" s="85"/>
      <c r="J2" s="85"/>
      <c r="K2" s="49"/>
    </row>
    <row r="3" spans="1:11" s="2" customFormat="1" ht="23.25" customHeight="1">
      <c r="A3" s="55"/>
      <c r="B3" s="56"/>
      <c r="C3" s="59"/>
      <c r="D3" s="85" t="s">
        <v>178</v>
      </c>
      <c r="E3" s="85"/>
      <c r="F3" s="85"/>
      <c r="G3" s="85"/>
      <c r="H3" s="85"/>
      <c r="I3" s="85"/>
      <c r="J3" s="85"/>
      <c r="K3" s="49"/>
    </row>
    <row r="4" spans="1:12" s="2" customFormat="1" ht="25.5" customHeight="1">
      <c r="A4" s="55"/>
      <c r="B4" s="56"/>
      <c r="C4" s="59"/>
      <c r="D4" s="92" t="s">
        <v>244</v>
      </c>
      <c r="E4" s="92"/>
      <c r="F4" s="92"/>
      <c r="G4" s="92"/>
      <c r="H4" s="92"/>
      <c r="I4" s="92"/>
      <c r="J4" s="92"/>
      <c r="K4" s="57"/>
      <c r="L4" s="49"/>
    </row>
    <row r="5" spans="1:45" s="2" customFormat="1" ht="19.5" customHeight="1">
      <c r="A5" s="94" t="s">
        <v>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</row>
    <row r="6" spans="1:45" s="2" customFormat="1" ht="19.5" customHeight="1">
      <c r="A6" s="95" t="s">
        <v>245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</row>
    <row r="7" spans="1:7" ht="2.25" customHeight="1" hidden="1">
      <c r="A7" s="96"/>
      <c r="B7" s="96"/>
      <c r="C7" s="96"/>
      <c r="D7" s="96"/>
      <c r="E7" s="96"/>
      <c r="F7" s="96"/>
      <c r="G7" s="96"/>
    </row>
    <row r="8" spans="1:11" ht="22.5" customHeight="1">
      <c r="A8" s="97"/>
      <c r="B8" s="97"/>
      <c r="C8" s="97"/>
      <c r="H8" s="46"/>
      <c r="I8" s="46"/>
      <c r="J8" s="46"/>
      <c r="K8" s="84"/>
    </row>
    <row r="9" spans="1:11" ht="117" customHeight="1">
      <c r="A9" s="93" t="s">
        <v>5</v>
      </c>
      <c r="B9" s="93"/>
      <c r="C9" s="41" t="s">
        <v>171</v>
      </c>
      <c r="D9" s="39" t="s">
        <v>224</v>
      </c>
      <c r="E9" s="40" t="s">
        <v>83</v>
      </c>
      <c r="F9" s="40" t="s">
        <v>84</v>
      </c>
      <c r="G9" s="39" t="s">
        <v>27</v>
      </c>
      <c r="H9" s="39" t="s">
        <v>225</v>
      </c>
      <c r="I9" s="39" t="s">
        <v>137</v>
      </c>
      <c r="J9" s="41" t="s">
        <v>246</v>
      </c>
      <c r="K9" s="47" t="s">
        <v>74</v>
      </c>
    </row>
    <row r="10" spans="1:11" ht="16.5" customHeight="1">
      <c r="A10" s="98">
        <v>1</v>
      </c>
      <c r="B10" s="98"/>
      <c r="C10" s="61">
        <v>2</v>
      </c>
      <c r="D10" s="40">
        <v>3</v>
      </c>
      <c r="E10" s="40">
        <v>4</v>
      </c>
      <c r="F10" s="40">
        <v>5</v>
      </c>
      <c r="G10" s="40">
        <v>4</v>
      </c>
      <c r="H10" s="40">
        <v>4</v>
      </c>
      <c r="I10" s="40"/>
      <c r="J10" s="40">
        <v>5</v>
      </c>
      <c r="K10" s="40">
        <v>6</v>
      </c>
    </row>
    <row r="11" spans="1:12" s="16" customFormat="1" ht="18" customHeight="1">
      <c r="A11" s="86" t="s">
        <v>129</v>
      </c>
      <c r="B11" s="86"/>
      <c r="C11" s="58" t="s">
        <v>152</v>
      </c>
      <c r="D11" s="34">
        <f aca="true" t="shared" si="0" ref="D11:J11">D12+D14+D16+D19+D21+D23+D29+D26</f>
        <v>2607500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2607500</v>
      </c>
      <c r="I11" s="34">
        <f t="shared" si="0"/>
        <v>2000</v>
      </c>
      <c r="J11" s="34">
        <f t="shared" si="0"/>
        <v>1508377.9000000004</v>
      </c>
      <c r="K11" s="42">
        <f>J11/H11%</f>
        <v>57.84766634707576</v>
      </c>
      <c r="L11" s="52">
        <f>J11-H11</f>
        <v>-1099122.0999999996</v>
      </c>
    </row>
    <row r="12" spans="1:12" s="16" customFormat="1" ht="16.5" customHeight="1">
      <c r="A12" s="87" t="s">
        <v>130</v>
      </c>
      <c r="B12" s="87"/>
      <c r="C12" s="58" t="s">
        <v>153</v>
      </c>
      <c r="D12" s="14">
        <f>D13</f>
        <v>114000</v>
      </c>
      <c r="E12" s="14">
        <f aca="true" t="shared" si="1" ref="E12:J12">E13</f>
        <v>0</v>
      </c>
      <c r="F12" s="14">
        <f t="shared" si="1"/>
        <v>0</v>
      </c>
      <c r="G12" s="14">
        <f t="shared" si="1"/>
        <v>0</v>
      </c>
      <c r="H12" s="14">
        <f t="shared" si="1"/>
        <v>114000</v>
      </c>
      <c r="I12" s="14">
        <f t="shared" si="1"/>
        <v>0</v>
      </c>
      <c r="J12" s="14">
        <f t="shared" si="1"/>
        <v>143902.67</v>
      </c>
      <c r="K12" s="43">
        <f>J12/H12%</f>
        <v>126.23041228070177</v>
      </c>
      <c r="L12" s="52">
        <f aca="true" t="shared" si="2" ref="L12:L18">J12-H12</f>
        <v>29902.670000000013</v>
      </c>
    </row>
    <row r="13" spans="1:12" s="16" customFormat="1" ht="18.75" customHeight="1">
      <c r="A13" s="87" t="s">
        <v>136</v>
      </c>
      <c r="B13" s="87"/>
      <c r="C13" s="71" t="s">
        <v>154</v>
      </c>
      <c r="D13" s="14">
        <v>114000</v>
      </c>
      <c r="E13" s="14"/>
      <c r="F13" s="14"/>
      <c r="G13" s="14"/>
      <c r="H13" s="14">
        <v>114000</v>
      </c>
      <c r="I13" s="14"/>
      <c r="J13" s="14">
        <f>145959.15+69.38+45.5-2171.36</f>
        <v>143902.67</v>
      </c>
      <c r="K13" s="43">
        <f aca="true" t="shared" si="3" ref="K13:K31">J13/H13%</f>
        <v>126.23041228070177</v>
      </c>
      <c r="L13" s="52">
        <f t="shared" si="2"/>
        <v>29902.670000000013</v>
      </c>
    </row>
    <row r="14" spans="1:12" s="16" customFormat="1" ht="16.5" customHeight="1">
      <c r="A14" s="87" t="s">
        <v>11</v>
      </c>
      <c r="B14" s="87"/>
      <c r="C14" s="62" t="s">
        <v>155</v>
      </c>
      <c r="D14" s="14">
        <f>D15</f>
        <v>31000</v>
      </c>
      <c r="E14" s="14">
        <f aca="true" t="shared" si="4" ref="E14:J14">E15</f>
        <v>0</v>
      </c>
      <c r="F14" s="14">
        <f t="shared" si="4"/>
        <v>0</v>
      </c>
      <c r="G14" s="14">
        <f t="shared" si="4"/>
        <v>0</v>
      </c>
      <c r="H14" s="14">
        <f t="shared" si="4"/>
        <v>31000</v>
      </c>
      <c r="I14" s="14">
        <f t="shared" si="4"/>
        <v>0</v>
      </c>
      <c r="J14" s="14">
        <f t="shared" si="4"/>
        <v>23292.710000000003</v>
      </c>
      <c r="K14" s="43">
        <f t="shared" si="3"/>
        <v>75.1377741935484</v>
      </c>
      <c r="L14" s="52">
        <f t="shared" si="2"/>
        <v>-7707.289999999997</v>
      </c>
    </row>
    <row r="15" spans="1:12" s="16" customFormat="1" ht="18" customHeight="1">
      <c r="A15" s="87" t="s">
        <v>12</v>
      </c>
      <c r="B15" s="87"/>
      <c r="C15" s="71" t="s">
        <v>156</v>
      </c>
      <c r="D15" s="14">
        <v>31000</v>
      </c>
      <c r="E15" s="14"/>
      <c r="F15" s="14"/>
      <c r="G15" s="14"/>
      <c r="H15" s="14">
        <v>31000</v>
      </c>
      <c r="I15" s="14"/>
      <c r="J15" s="14">
        <f>23201.4+91.31</f>
        <v>23292.710000000003</v>
      </c>
      <c r="K15" s="43">
        <f t="shared" si="3"/>
        <v>75.1377741935484</v>
      </c>
      <c r="L15" s="52">
        <f t="shared" si="2"/>
        <v>-7707.289999999997</v>
      </c>
    </row>
    <row r="16" spans="1:12" s="16" customFormat="1" ht="16.5" customHeight="1">
      <c r="A16" s="87" t="s">
        <v>13</v>
      </c>
      <c r="B16" s="87"/>
      <c r="C16" s="62" t="s">
        <v>157</v>
      </c>
      <c r="D16" s="14">
        <f>D17+D18</f>
        <v>2401000</v>
      </c>
      <c r="E16" s="14">
        <f aca="true" t="shared" si="5" ref="E16:J16">E17+E18</f>
        <v>0</v>
      </c>
      <c r="F16" s="14">
        <f t="shared" si="5"/>
        <v>0</v>
      </c>
      <c r="G16" s="14">
        <f t="shared" si="5"/>
        <v>0</v>
      </c>
      <c r="H16" s="14">
        <f t="shared" si="5"/>
        <v>2401000</v>
      </c>
      <c r="I16" s="14">
        <f t="shared" si="5"/>
        <v>0</v>
      </c>
      <c r="J16" s="14">
        <f t="shared" si="5"/>
        <v>1302300.6700000004</v>
      </c>
      <c r="K16" s="43">
        <f t="shared" si="3"/>
        <v>54.239927946688894</v>
      </c>
      <c r="L16" s="52">
        <f t="shared" si="2"/>
        <v>-1098699.3299999996</v>
      </c>
    </row>
    <row r="17" spans="1:12" s="16" customFormat="1" ht="18" customHeight="1">
      <c r="A17" s="87" t="s">
        <v>131</v>
      </c>
      <c r="B17" s="87"/>
      <c r="C17" s="71" t="s">
        <v>158</v>
      </c>
      <c r="D17" s="14">
        <v>326000</v>
      </c>
      <c r="E17" s="14"/>
      <c r="F17" s="14"/>
      <c r="G17" s="14"/>
      <c r="H17" s="14">
        <v>326000</v>
      </c>
      <c r="I17" s="14"/>
      <c r="J17" s="14">
        <f>40436.62+2199.26</f>
        <v>42635.880000000005</v>
      </c>
      <c r="K17" s="43">
        <f t="shared" si="3"/>
        <v>13.078490797546014</v>
      </c>
      <c r="L17" s="52">
        <f t="shared" si="2"/>
        <v>-283364.12</v>
      </c>
    </row>
    <row r="18" spans="1:12" s="16" customFormat="1" ht="18.75" customHeight="1">
      <c r="A18" s="90" t="s">
        <v>132</v>
      </c>
      <c r="B18" s="91"/>
      <c r="C18" s="71" t="s">
        <v>159</v>
      </c>
      <c r="D18" s="14">
        <v>2075000</v>
      </c>
      <c r="E18" s="14"/>
      <c r="F18" s="14"/>
      <c r="G18" s="14"/>
      <c r="H18" s="14">
        <f>1600000+475000</f>
        <v>2075000</v>
      </c>
      <c r="I18" s="14"/>
      <c r="J18" s="14">
        <f>1056295.35+27085.29+172218.35+4065.8</f>
        <v>1259664.7900000003</v>
      </c>
      <c r="K18" s="43">
        <f t="shared" si="3"/>
        <v>60.70673686746989</v>
      </c>
      <c r="L18" s="52">
        <f t="shared" si="2"/>
        <v>-815335.2099999997</v>
      </c>
    </row>
    <row r="19" spans="1:12" s="16" customFormat="1" ht="16.5" customHeight="1">
      <c r="A19" s="87" t="s">
        <v>150</v>
      </c>
      <c r="B19" s="87"/>
      <c r="C19" s="62" t="s">
        <v>160</v>
      </c>
      <c r="D19" s="14">
        <f>D20</f>
        <v>5000</v>
      </c>
      <c r="E19" s="14">
        <f aca="true" t="shared" si="6" ref="E19:J19">E20</f>
        <v>0</v>
      </c>
      <c r="F19" s="14">
        <f t="shared" si="6"/>
        <v>0</v>
      </c>
      <c r="G19" s="14">
        <f t="shared" si="6"/>
        <v>0</v>
      </c>
      <c r="H19" s="14">
        <f t="shared" si="6"/>
        <v>5000</v>
      </c>
      <c r="I19" s="14">
        <f t="shared" si="6"/>
        <v>0</v>
      </c>
      <c r="J19" s="14">
        <f t="shared" si="6"/>
        <v>3200</v>
      </c>
      <c r="K19" s="43">
        <f t="shared" si="3"/>
        <v>64</v>
      </c>
      <c r="L19" s="52">
        <f aca="true" t="shared" si="7" ref="L19:L37">J19-H19</f>
        <v>-1800</v>
      </c>
    </row>
    <row r="20" spans="1:12" s="16" customFormat="1" ht="87" customHeight="1">
      <c r="A20" s="87" t="s">
        <v>151</v>
      </c>
      <c r="B20" s="87"/>
      <c r="C20" s="71" t="s">
        <v>161</v>
      </c>
      <c r="D20" s="14">
        <v>5000</v>
      </c>
      <c r="E20" s="14"/>
      <c r="F20" s="14"/>
      <c r="G20" s="14"/>
      <c r="H20" s="14">
        <v>5000</v>
      </c>
      <c r="I20" s="14"/>
      <c r="J20" s="14">
        <v>3200</v>
      </c>
      <c r="K20" s="43">
        <f t="shared" si="3"/>
        <v>64</v>
      </c>
      <c r="L20" s="52">
        <f t="shared" si="7"/>
        <v>-1800</v>
      </c>
    </row>
    <row r="21" spans="1:12" s="16" customFormat="1" ht="51" customHeight="1">
      <c r="A21" s="87" t="s">
        <v>33</v>
      </c>
      <c r="B21" s="87"/>
      <c r="C21" s="62" t="s">
        <v>162</v>
      </c>
      <c r="D21" s="14">
        <f>D22</f>
        <v>9000</v>
      </c>
      <c r="E21" s="14">
        <f aca="true" t="shared" si="8" ref="E21:J21">E22</f>
        <v>0</v>
      </c>
      <c r="F21" s="14">
        <f t="shared" si="8"/>
        <v>0</v>
      </c>
      <c r="G21" s="14">
        <f t="shared" si="8"/>
        <v>0</v>
      </c>
      <c r="H21" s="14">
        <f t="shared" si="8"/>
        <v>9000</v>
      </c>
      <c r="I21" s="14">
        <f t="shared" si="8"/>
        <v>0</v>
      </c>
      <c r="J21" s="14">
        <f t="shared" si="8"/>
        <v>5088.09</v>
      </c>
      <c r="K21" s="43">
        <f t="shared" si="3"/>
        <v>56.534333333333336</v>
      </c>
      <c r="L21" s="52">
        <f t="shared" si="7"/>
        <v>-3911.91</v>
      </c>
    </row>
    <row r="22" spans="1:12" s="16" customFormat="1" ht="105" customHeight="1">
      <c r="A22" s="112" t="s">
        <v>180</v>
      </c>
      <c r="B22" s="112"/>
      <c r="C22" s="62" t="s">
        <v>163</v>
      </c>
      <c r="D22" s="14">
        <v>9000</v>
      </c>
      <c r="E22" s="14"/>
      <c r="F22" s="14"/>
      <c r="G22" s="14"/>
      <c r="H22" s="14">
        <v>9000</v>
      </c>
      <c r="I22" s="14"/>
      <c r="J22" s="14">
        <v>5088.09</v>
      </c>
      <c r="K22" s="43">
        <f t="shared" si="3"/>
        <v>56.534333333333336</v>
      </c>
      <c r="L22" s="52">
        <f t="shared" si="7"/>
        <v>-3911.91</v>
      </c>
    </row>
    <row r="23" spans="1:12" s="16" customFormat="1" ht="34.5" customHeight="1">
      <c r="A23" s="87" t="s">
        <v>67</v>
      </c>
      <c r="B23" s="87"/>
      <c r="C23" s="62" t="s">
        <v>164</v>
      </c>
      <c r="D23" s="14">
        <f>D24+D25</f>
        <v>46500</v>
      </c>
      <c r="E23" s="14">
        <f aca="true" t="shared" si="9" ref="E23:J23">E24+E25</f>
        <v>0</v>
      </c>
      <c r="F23" s="14">
        <f t="shared" si="9"/>
        <v>0</v>
      </c>
      <c r="G23" s="14">
        <f t="shared" si="9"/>
        <v>0</v>
      </c>
      <c r="H23" s="14">
        <f t="shared" si="9"/>
        <v>46500</v>
      </c>
      <c r="I23" s="14">
        <f t="shared" si="9"/>
        <v>0</v>
      </c>
      <c r="J23" s="14">
        <f t="shared" si="9"/>
        <v>28593.76</v>
      </c>
      <c r="K23" s="43">
        <f t="shared" si="3"/>
        <v>61.491956989247306</v>
      </c>
      <c r="L23" s="52">
        <f t="shared" si="7"/>
        <v>-17906.24</v>
      </c>
    </row>
    <row r="24" spans="1:12" s="16" customFormat="1" ht="35.25" customHeight="1">
      <c r="A24" s="90" t="s">
        <v>181</v>
      </c>
      <c r="B24" s="91"/>
      <c r="C24" s="62" t="s">
        <v>174</v>
      </c>
      <c r="D24" s="14">
        <v>0</v>
      </c>
      <c r="E24" s="14"/>
      <c r="F24" s="14"/>
      <c r="G24" s="14"/>
      <c r="H24" s="14">
        <v>0</v>
      </c>
      <c r="I24" s="14"/>
      <c r="J24" s="14">
        <v>0</v>
      </c>
      <c r="K24" s="43">
        <v>0</v>
      </c>
      <c r="L24" s="52">
        <f>J24-H24</f>
        <v>0</v>
      </c>
    </row>
    <row r="25" spans="1:12" s="16" customFormat="1" ht="35.25" customHeight="1">
      <c r="A25" s="88" t="s">
        <v>219</v>
      </c>
      <c r="B25" s="89"/>
      <c r="C25" s="62" t="s">
        <v>220</v>
      </c>
      <c r="D25" s="14">
        <v>46500</v>
      </c>
      <c r="E25" s="14"/>
      <c r="F25" s="14"/>
      <c r="G25" s="14"/>
      <c r="H25" s="14">
        <v>46500</v>
      </c>
      <c r="I25" s="14"/>
      <c r="J25" s="14">
        <v>28593.76</v>
      </c>
      <c r="K25" s="43">
        <f>J25/H25%</f>
        <v>61.491956989247306</v>
      </c>
      <c r="L25" s="52">
        <f>J25-H25</f>
        <v>-17906.24</v>
      </c>
    </row>
    <row r="26" spans="1:12" s="16" customFormat="1" ht="20.25" customHeight="1">
      <c r="A26" s="87" t="s">
        <v>183</v>
      </c>
      <c r="B26" s="87"/>
      <c r="C26" s="62" t="s">
        <v>182</v>
      </c>
      <c r="D26" s="14">
        <f>D27+D28</f>
        <v>1000</v>
      </c>
      <c r="E26" s="14">
        <f aca="true" t="shared" si="10" ref="E26:J26">E27+E28</f>
        <v>0</v>
      </c>
      <c r="F26" s="14">
        <f t="shared" si="10"/>
        <v>0</v>
      </c>
      <c r="G26" s="14">
        <f t="shared" si="10"/>
        <v>0</v>
      </c>
      <c r="H26" s="14">
        <f t="shared" si="10"/>
        <v>1000</v>
      </c>
      <c r="I26" s="14">
        <f t="shared" si="10"/>
        <v>2000</v>
      </c>
      <c r="J26" s="14">
        <f t="shared" si="10"/>
        <v>2000</v>
      </c>
      <c r="K26" s="43">
        <f>J26/H26%</f>
        <v>200</v>
      </c>
      <c r="L26" s="52">
        <f>J26-H26</f>
        <v>1000</v>
      </c>
    </row>
    <row r="27" spans="1:12" s="16" customFormat="1" ht="69" customHeight="1">
      <c r="A27" s="87" t="s">
        <v>184</v>
      </c>
      <c r="B27" s="87" t="s">
        <v>106</v>
      </c>
      <c r="C27" s="62" t="s">
        <v>185</v>
      </c>
      <c r="D27" s="14">
        <v>1000</v>
      </c>
      <c r="E27" s="14"/>
      <c r="F27" s="14"/>
      <c r="G27" s="14"/>
      <c r="H27" s="14">
        <v>1000</v>
      </c>
      <c r="I27" s="14">
        <f>J27</f>
        <v>2000</v>
      </c>
      <c r="J27" s="14">
        <v>2000</v>
      </c>
      <c r="K27" s="43">
        <f>J27/H27%</f>
        <v>200</v>
      </c>
      <c r="L27" s="52">
        <f>J27-H27</f>
        <v>1000</v>
      </c>
    </row>
    <row r="28" spans="1:12" s="16" customFormat="1" ht="54.75" customHeight="1">
      <c r="A28" s="87" t="s">
        <v>202</v>
      </c>
      <c r="B28" s="87" t="s">
        <v>106</v>
      </c>
      <c r="C28" s="62" t="s">
        <v>203</v>
      </c>
      <c r="D28" s="14">
        <v>0</v>
      </c>
      <c r="E28" s="14"/>
      <c r="F28" s="14"/>
      <c r="G28" s="14"/>
      <c r="H28" s="14">
        <v>0</v>
      </c>
      <c r="I28" s="14">
        <f>J28</f>
        <v>0</v>
      </c>
      <c r="J28" s="14">
        <v>0</v>
      </c>
      <c r="K28" s="43">
        <v>0</v>
      </c>
      <c r="L28" s="52">
        <f>J28-H28</f>
        <v>0</v>
      </c>
    </row>
    <row r="29" spans="1:12" s="16" customFormat="1" ht="20.25" customHeight="1">
      <c r="A29" s="87" t="s">
        <v>188</v>
      </c>
      <c r="B29" s="87"/>
      <c r="C29" s="62" t="s">
        <v>189</v>
      </c>
      <c r="D29" s="14">
        <f>D30</f>
        <v>0</v>
      </c>
      <c r="E29" s="14">
        <f aca="true" t="shared" si="11" ref="E29:J29">E30</f>
        <v>0</v>
      </c>
      <c r="F29" s="14">
        <f t="shared" si="11"/>
        <v>0</v>
      </c>
      <c r="G29" s="14">
        <f t="shared" si="11"/>
        <v>0</v>
      </c>
      <c r="H29" s="14">
        <f t="shared" si="11"/>
        <v>0</v>
      </c>
      <c r="I29" s="14">
        <f t="shared" si="11"/>
        <v>0</v>
      </c>
      <c r="J29" s="14">
        <f t="shared" si="11"/>
        <v>0</v>
      </c>
      <c r="K29" s="43">
        <v>0</v>
      </c>
      <c r="L29" s="52">
        <f t="shared" si="7"/>
        <v>0</v>
      </c>
    </row>
    <row r="30" spans="1:12" s="16" customFormat="1" ht="37.5" customHeight="1">
      <c r="A30" s="87" t="s">
        <v>190</v>
      </c>
      <c r="B30" s="87" t="s">
        <v>106</v>
      </c>
      <c r="C30" s="62" t="s">
        <v>191</v>
      </c>
      <c r="D30" s="14">
        <v>0</v>
      </c>
      <c r="E30" s="14"/>
      <c r="F30" s="14"/>
      <c r="G30" s="14"/>
      <c r="H30" s="14">
        <v>0</v>
      </c>
      <c r="I30" s="14">
        <f>J30</f>
        <v>0</v>
      </c>
      <c r="J30" s="14">
        <v>0</v>
      </c>
      <c r="K30" s="43">
        <v>0</v>
      </c>
      <c r="L30" s="52">
        <f t="shared" si="7"/>
        <v>0</v>
      </c>
    </row>
    <row r="31" spans="1:12" s="48" customFormat="1" ht="18.75" customHeight="1">
      <c r="A31" s="86" t="s">
        <v>45</v>
      </c>
      <c r="B31" s="86"/>
      <c r="C31" s="63" t="s">
        <v>165</v>
      </c>
      <c r="D31" s="34">
        <f>D32</f>
        <v>3127238</v>
      </c>
      <c r="E31" s="34">
        <f aca="true" t="shared" si="12" ref="E31:J31">E32</f>
        <v>0</v>
      </c>
      <c r="F31" s="34">
        <f t="shared" si="12"/>
        <v>0</v>
      </c>
      <c r="G31" s="34">
        <f t="shared" si="12"/>
        <v>0</v>
      </c>
      <c r="H31" s="34">
        <f t="shared" si="12"/>
        <v>4327238</v>
      </c>
      <c r="I31" s="34">
        <f t="shared" si="12"/>
        <v>0</v>
      </c>
      <c r="J31" s="34">
        <f t="shared" si="12"/>
        <v>1989163.5</v>
      </c>
      <c r="K31" s="42">
        <f t="shared" si="3"/>
        <v>45.96843298196217</v>
      </c>
      <c r="L31" s="72">
        <f t="shared" si="7"/>
        <v>-2338074.5</v>
      </c>
    </row>
    <row r="32" spans="1:12" s="16" customFormat="1" ht="34.5" customHeight="1">
      <c r="A32" s="87" t="s">
        <v>37</v>
      </c>
      <c r="B32" s="87"/>
      <c r="C32" s="62" t="s">
        <v>166</v>
      </c>
      <c r="D32" s="14">
        <f>D33+D35+D37+D34</f>
        <v>3127238</v>
      </c>
      <c r="E32" s="14">
        <f>E33+E35+E37</f>
        <v>0</v>
      </c>
      <c r="F32" s="14">
        <f>F33+F35+F37</f>
        <v>0</v>
      </c>
      <c r="G32" s="14">
        <f>G33+G35+G37</f>
        <v>0</v>
      </c>
      <c r="H32" s="14">
        <f>H33+H35+H37+H34</f>
        <v>4327238</v>
      </c>
      <c r="I32" s="14">
        <f>I33+I35+I37+I34</f>
        <v>0</v>
      </c>
      <c r="J32" s="14">
        <f>J33+J35+J37+J34</f>
        <v>1989163.5</v>
      </c>
      <c r="K32" s="43">
        <f aca="true" t="shared" si="13" ref="K32:K38">J32/H32%</f>
        <v>45.96843298196217</v>
      </c>
      <c r="L32" s="52">
        <f t="shared" si="7"/>
        <v>-2338074.5</v>
      </c>
    </row>
    <row r="33" spans="1:12" s="16" customFormat="1" ht="34.5" customHeight="1">
      <c r="A33" s="88" t="s">
        <v>177</v>
      </c>
      <c r="B33" s="89"/>
      <c r="C33" s="62" t="s">
        <v>206</v>
      </c>
      <c r="D33" s="14">
        <v>1253000</v>
      </c>
      <c r="E33" s="14"/>
      <c r="F33" s="14"/>
      <c r="G33" s="14"/>
      <c r="H33" s="14">
        <v>1253000</v>
      </c>
      <c r="I33" s="14"/>
      <c r="J33" s="14">
        <v>730917</v>
      </c>
      <c r="K33" s="43">
        <f t="shared" si="13"/>
        <v>58.33335993615323</v>
      </c>
      <c r="L33" s="52"/>
    </row>
    <row r="34" spans="1:12" s="16" customFormat="1" ht="24" customHeight="1">
      <c r="A34" s="88" t="s">
        <v>239</v>
      </c>
      <c r="B34" s="89"/>
      <c r="C34" s="62" t="s">
        <v>240</v>
      </c>
      <c r="D34" s="14">
        <v>0</v>
      </c>
      <c r="E34" s="14"/>
      <c r="F34" s="14"/>
      <c r="G34" s="14"/>
      <c r="H34" s="14">
        <v>1200000</v>
      </c>
      <c r="I34" s="14"/>
      <c r="J34" s="14">
        <v>0</v>
      </c>
      <c r="K34" s="43">
        <f t="shared" si="13"/>
        <v>0</v>
      </c>
      <c r="L34" s="52"/>
    </row>
    <row r="35" spans="1:12" s="16" customFormat="1" ht="35.25" customHeight="1">
      <c r="A35" s="87" t="s">
        <v>0</v>
      </c>
      <c r="B35" s="87"/>
      <c r="C35" s="62" t="s">
        <v>167</v>
      </c>
      <c r="D35" s="14">
        <f>D36</f>
        <v>277662</v>
      </c>
      <c r="E35" s="14">
        <f aca="true" t="shared" si="14" ref="E35:J35">E36</f>
        <v>0</v>
      </c>
      <c r="F35" s="14">
        <f t="shared" si="14"/>
        <v>0</v>
      </c>
      <c r="G35" s="14">
        <f t="shared" si="14"/>
        <v>0</v>
      </c>
      <c r="H35" s="14">
        <f t="shared" si="14"/>
        <v>277662</v>
      </c>
      <c r="I35" s="14">
        <f t="shared" si="14"/>
        <v>0</v>
      </c>
      <c r="J35" s="14">
        <f t="shared" si="14"/>
        <v>208246.5</v>
      </c>
      <c r="K35" s="43">
        <f t="shared" si="13"/>
        <v>75</v>
      </c>
      <c r="L35" s="52">
        <f t="shared" si="7"/>
        <v>-69415.5</v>
      </c>
    </row>
    <row r="36" spans="1:12" s="16" customFormat="1" ht="68.25" customHeight="1">
      <c r="A36" s="87" t="s">
        <v>186</v>
      </c>
      <c r="B36" s="87"/>
      <c r="C36" s="62" t="s">
        <v>207</v>
      </c>
      <c r="D36" s="14">
        <v>277662</v>
      </c>
      <c r="E36" s="14"/>
      <c r="F36" s="14"/>
      <c r="G36" s="14"/>
      <c r="H36" s="14">
        <v>277662</v>
      </c>
      <c r="I36" s="14"/>
      <c r="J36" s="14">
        <v>208246.5</v>
      </c>
      <c r="K36" s="43">
        <f t="shared" si="13"/>
        <v>75</v>
      </c>
      <c r="L36" s="52">
        <f t="shared" si="7"/>
        <v>-69415.5</v>
      </c>
    </row>
    <row r="37" spans="1:12" s="16" customFormat="1" ht="21" customHeight="1">
      <c r="A37" s="87" t="s">
        <v>175</v>
      </c>
      <c r="B37" s="87"/>
      <c r="C37" s="62" t="s">
        <v>176</v>
      </c>
      <c r="D37" s="14">
        <f>D39+D38</f>
        <v>1596576</v>
      </c>
      <c r="E37" s="14">
        <f aca="true" t="shared" si="15" ref="E37:J37">E39+E38</f>
        <v>0</v>
      </c>
      <c r="F37" s="14">
        <f t="shared" si="15"/>
        <v>0</v>
      </c>
      <c r="G37" s="14">
        <f t="shared" si="15"/>
        <v>0</v>
      </c>
      <c r="H37" s="14">
        <f t="shared" si="15"/>
        <v>1596576</v>
      </c>
      <c r="I37" s="14">
        <f t="shared" si="15"/>
        <v>0</v>
      </c>
      <c r="J37" s="14">
        <f t="shared" si="15"/>
        <v>1050000</v>
      </c>
      <c r="K37" s="43">
        <f t="shared" si="13"/>
        <v>65.76573868077686</v>
      </c>
      <c r="L37" s="52">
        <f t="shared" si="7"/>
        <v>-546576</v>
      </c>
    </row>
    <row r="38" spans="1:12" s="16" customFormat="1" ht="84" customHeight="1">
      <c r="A38" s="88" t="s">
        <v>217</v>
      </c>
      <c r="B38" s="89"/>
      <c r="C38" s="62" t="s">
        <v>218</v>
      </c>
      <c r="D38" s="14">
        <v>1596576</v>
      </c>
      <c r="E38" s="14"/>
      <c r="F38" s="14"/>
      <c r="G38" s="14"/>
      <c r="H38" s="14">
        <v>1596576</v>
      </c>
      <c r="I38" s="14"/>
      <c r="J38" s="14">
        <v>1050000</v>
      </c>
      <c r="K38" s="43">
        <f t="shared" si="13"/>
        <v>65.76573868077686</v>
      </c>
      <c r="L38" s="52"/>
    </row>
    <row r="39" spans="1:12" s="16" customFormat="1" ht="40.5" customHeight="1">
      <c r="A39" s="87" t="s">
        <v>187</v>
      </c>
      <c r="B39" s="87"/>
      <c r="C39" s="62" t="s">
        <v>208</v>
      </c>
      <c r="D39" s="14">
        <v>0</v>
      </c>
      <c r="E39" s="14"/>
      <c r="F39" s="14"/>
      <c r="G39" s="14"/>
      <c r="H39" s="14">
        <v>0</v>
      </c>
      <c r="I39" s="14"/>
      <c r="J39" s="14">
        <v>0</v>
      </c>
      <c r="K39" s="43">
        <v>0</v>
      </c>
      <c r="L39" s="52">
        <f aca="true" t="shared" si="16" ref="L39:L45">J39-H39</f>
        <v>0</v>
      </c>
    </row>
    <row r="40" spans="1:12" s="48" customFormat="1" ht="18.75" customHeight="1">
      <c r="A40" s="99" t="s">
        <v>53</v>
      </c>
      <c r="B40" s="99"/>
      <c r="C40" s="73"/>
      <c r="D40" s="74">
        <f>D11+D31</f>
        <v>5734738</v>
      </c>
      <c r="E40" s="74">
        <f>E11+E31</f>
        <v>0</v>
      </c>
      <c r="F40" s="74">
        <f>F11+F31</f>
        <v>0</v>
      </c>
      <c r="G40" s="74">
        <f>G11+G31</f>
        <v>0</v>
      </c>
      <c r="H40" s="74">
        <f>H11+H31</f>
        <v>6934738</v>
      </c>
      <c r="I40" s="74">
        <f>J40</f>
        <v>3497541.4000000004</v>
      </c>
      <c r="J40" s="74">
        <f>J11+J31</f>
        <v>3497541.4000000004</v>
      </c>
      <c r="K40" s="75">
        <f>J40/H40%</f>
        <v>50.435090698451766</v>
      </c>
      <c r="L40" s="52">
        <f t="shared" si="16"/>
        <v>-3437196.5999999996</v>
      </c>
    </row>
    <row r="41" spans="1:12" ht="18.75" customHeight="1">
      <c r="A41" s="86" t="s">
        <v>54</v>
      </c>
      <c r="B41" s="86"/>
      <c r="C41" s="64"/>
      <c r="D41" s="14"/>
      <c r="E41" s="14"/>
      <c r="F41" s="14"/>
      <c r="G41" s="14"/>
      <c r="H41" s="14"/>
      <c r="I41" s="14"/>
      <c r="J41" s="14"/>
      <c r="K41" s="43"/>
      <c r="L41" s="52">
        <f t="shared" si="16"/>
        <v>0</v>
      </c>
    </row>
    <row r="42" spans="1:12" ht="19.5" customHeight="1">
      <c r="A42" s="87" t="s">
        <v>168</v>
      </c>
      <c r="B42" s="87"/>
      <c r="C42" s="80" t="s">
        <v>192</v>
      </c>
      <c r="D42" s="15">
        <v>615384</v>
      </c>
      <c r="E42" s="15"/>
      <c r="F42" s="15"/>
      <c r="G42" s="15"/>
      <c r="H42" s="15">
        <v>615384</v>
      </c>
      <c r="I42" s="15"/>
      <c r="J42" s="15">
        <v>413499.32</v>
      </c>
      <c r="K42" s="77">
        <f>J42/H42%</f>
        <v>67.19370669370669</v>
      </c>
      <c r="L42" s="52">
        <f t="shared" si="16"/>
        <v>-201884.68</v>
      </c>
    </row>
    <row r="43" spans="1:12" s="37" customFormat="1" ht="18.75" customHeight="1">
      <c r="A43" s="87" t="s">
        <v>169</v>
      </c>
      <c r="B43" s="87"/>
      <c r="C43" s="80" t="s">
        <v>193</v>
      </c>
      <c r="D43" s="14">
        <v>185846</v>
      </c>
      <c r="E43" s="14"/>
      <c r="F43" s="14"/>
      <c r="G43" s="14"/>
      <c r="H43" s="14">
        <v>185846</v>
      </c>
      <c r="I43" s="14"/>
      <c r="J43" s="14">
        <v>130390.57</v>
      </c>
      <c r="K43" s="77">
        <f aca="true" t="shared" si="17" ref="K43:K56">J43/H43%</f>
        <v>70.16054690442625</v>
      </c>
      <c r="L43" s="52">
        <f t="shared" si="16"/>
        <v>-55455.42999999999</v>
      </c>
    </row>
    <row r="44" spans="1:12" ht="21" customHeight="1">
      <c r="A44" s="87" t="s">
        <v>168</v>
      </c>
      <c r="B44" s="87"/>
      <c r="C44" s="81" t="s">
        <v>194</v>
      </c>
      <c r="D44" s="14">
        <v>691657</v>
      </c>
      <c r="E44" s="14"/>
      <c r="F44" s="14"/>
      <c r="G44" s="14"/>
      <c r="H44" s="14">
        <v>691657</v>
      </c>
      <c r="I44" s="14"/>
      <c r="J44" s="14">
        <v>532481.82</v>
      </c>
      <c r="K44" s="77">
        <f t="shared" si="17"/>
        <v>76.9863993279906</v>
      </c>
      <c r="L44" s="52">
        <f t="shared" si="16"/>
        <v>-159175.18000000005</v>
      </c>
    </row>
    <row r="45" spans="1:12" ht="21" customHeight="1">
      <c r="A45" s="87" t="s">
        <v>169</v>
      </c>
      <c r="B45" s="87"/>
      <c r="C45" s="81" t="s">
        <v>195</v>
      </c>
      <c r="D45" s="14">
        <v>208880</v>
      </c>
      <c r="E45" s="14"/>
      <c r="F45" s="14"/>
      <c r="G45" s="14"/>
      <c r="H45" s="14">
        <v>208880</v>
      </c>
      <c r="I45" s="14"/>
      <c r="J45" s="14">
        <v>162743.09</v>
      </c>
      <c r="K45" s="77">
        <f t="shared" si="17"/>
        <v>77.91224147836077</v>
      </c>
      <c r="L45" s="52">
        <f t="shared" si="16"/>
        <v>-46136.91</v>
      </c>
    </row>
    <row r="46" spans="1:12" ht="21" customHeight="1">
      <c r="A46" s="87" t="s">
        <v>173</v>
      </c>
      <c r="B46" s="87"/>
      <c r="C46" s="81" t="s">
        <v>196</v>
      </c>
      <c r="D46" s="14">
        <v>15400</v>
      </c>
      <c r="E46" s="14"/>
      <c r="F46" s="14"/>
      <c r="G46" s="14"/>
      <c r="H46" s="14">
        <v>15400</v>
      </c>
      <c r="I46" s="14"/>
      <c r="J46" s="14">
        <v>8400</v>
      </c>
      <c r="K46" s="77">
        <f t="shared" si="17"/>
        <v>54.54545454545455</v>
      </c>
      <c r="L46" s="52">
        <f aca="true" t="shared" si="18" ref="L46:L51">J46-H46</f>
        <v>-7000</v>
      </c>
    </row>
    <row r="47" spans="1:12" ht="21" customHeight="1">
      <c r="A47" s="87" t="s">
        <v>172</v>
      </c>
      <c r="B47" s="87"/>
      <c r="C47" s="81" t="s">
        <v>197</v>
      </c>
      <c r="D47" s="14">
        <v>410600</v>
      </c>
      <c r="E47" s="14"/>
      <c r="F47" s="14"/>
      <c r="G47" s="14"/>
      <c r="H47" s="14">
        <v>390600</v>
      </c>
      <c r="I47" s="14"/>
      <c r="J47" s="14">
        <v>347889.31</v>
      </c>
      <c r="K47" s="77">
        <f t="shared" si="17"/>
        <v>89.06536354326677</v>
      </c>
      <c r="L47" s="52">
        <f t="shared" si="18"/>
        <v>-42710.69</v>
      </c>
    </row>
    <row r="48" spans="1:12" ht="21" customHeight="1">
      <c r="A48" s="87" t="s">
        <v>226</v>
      </c>
      <c r="B48" s="87"/>
      <c r="C48" s="81" t="s">
        <v>227</v>
      </c>
      <c r="D48" s="14">
        <v>82800</v>
      </c>
      <c r="E48" s="14"/>
      <c r="F48" s="14"/>
      <c r="G48" s="14"/>
      <c r="H48" s="14">
        <v>119800</v>
      </c>
      <c r="I48" s="14"/>
      <c r="J48" s="14">
        <v>102422.73</v>
      </c>
      <c r="K48" s="77">
        <f t="shared" si="17"/>
        <v>85.49476627712855</v>
      </c>
      <c r="L48" s="52">
        <f t="shared" si="18"/>
        <v>-17377.270000000004</v>
      </c>
    </row>
    <row r="49" spans="1:12" ht="38.25" customHeight="1">
      <c r="A49" s="87" t="s">
        <v>228</v>
      </c>
      <c r="B49" s="87"/>
      <c r="C49" s="81" t="s">
        <v>229</v>
      </c>
      <c r="D49" s="14">
        <v>14385</v>
      </c>
      <c r="E49" s="14"/>
      <c r="F49" s="14"/>
      <c r="G49" s="14"/>
      <c r="H49" s="14">
        <v>14385</v>
      </c>
      <c r="I49" s="14"/>
      <c r="J49" s="14">
        <v>2100</v>
      </c>
      <c r="K49" s="77">
        <f>J49/H49%</f>
        <v>14.598540145985401</v>
      </c>
      <c r="L49" s="52">
        <f>J49-H49</f>
        <v>-12285</v>
      </c>
    </row>
    <row r="50" spans="1:12" ht="19.5" customHeight="1">
      <c r="A50" s="87" t="s">
        <v>232</v>
      </c>
      <c r="B50" s="87"/>
      <c r="C50" s="81" t="s">
        <v>221</v>
      </c>
      <c r="D50" s="14">
        <v>500</v>
      </c>
      <c r="E50" s="14"/>
      <c r="F50" s="14"/>
      <c r="G50" s="14"/>
      <c r="H50" s="14">
        <v>1500</v>
      </c>
      <c r="I50" s="14"/>
      <c r="J50" s="14">
        <v>504</v>
      </c>
      <c r="K50" s="77">
        <f t="shared" si="17"/>
        <v>33.6</v>
      </c>
      <c r="L50" s="52">
        <f t="shared" si="18"/>
        <v>-996</v>
      </c>
    </row>
    <row r="51" spans="1:12" ht="40.5" customHeight="1">
      <c r="A51" s="87" t="s">
        <v>233</v>
      </c>
      <c r="B51" s="87"/>
      <c r="C51" s="81" t="s">
        <v>222</v>
      </c>
      <c r="D51" s="14">
        <v>4000</v>
      </c>
      <c r="E51" s="14"/>
      <c r="F51" s="14"/>
      <c r="G51" s="14"/>
      <c r="H51" s="14">
        <v>3000</v>
      </c>
      <c r="I51" s="14"/>
      <c r="J51" s="14">
        <v>33.88</v>
      </c>
      <c r="K51" s="77">
        <f>J51/H51%</f>
        <v>1.1293333333333335</v>
      </c>
      <c r="L51" s="52">
        <f t="shared" si="18"/>
        <v>-2966.12</v>
      </c>
    </row>
    <row r="52" spans="1:12" ht="19.5" customHeight="1">
      <c r="A52" s="87" t="s">
        <v>231</v>
      </c>
      <c r="B52" s="87"/>
      <c r="C52" s="81" t="s">
        <v>230</v>
      </c>
      <c r="D52" s="14">
        <v>1548</v>
      </c>
      <c r="E52" s="14"/>
      <c r="F52" s="14"/>
      <c r="G52" s="14"/>
      <c r="H52" s="14">
        <v>1548</v>
      </c>
      <c r="I52" s="14"/>
      <c r="J52" s="14">
        <v>773.16</v>
      </c>
      <c r="K52" s="77">
        <f>J52/H52%</f>
        <v>49.945736434108525</v>
      </c>
      <c r="L52" s="52">
        <f>J52-H52</f>
        <v>-774.84</v>
      </c>
    </row>
    <row r="53" spans="1:12" ht="19.5" customHeight="1">
      <c r="A53" s="87" t="s">
        <v>231</v>
      </c>
      <c r="B53" s="87"/>
      <c r="C53" s="81" t="s">
        <v>234</v>
      </c>
      <c r="D53" s="14">
        <v>10000</v>
      </c>
      <c r="E53" s="14"/>
      <c r="F53" s="14"/>
      <c r="G53" s="14"/>
      <c r="H53" s="14">
        <v>10000</v>
      </c>
      <c r="I53" s="14"/>
      <c r="J53" s="14">
        <v>0</v>
      </c>
      <c r="K53" s="77">
        <f t="shared" si="17"/>
        <v>0</v>
      </c>
      <c r="L53" s="52">
        <f aca="true" t="shared" si="19" ref="L53:L69">J53-H53</f>
        <v>-10000</v>
      </c>
    </row>
    <row r="54" spans="1:12" ht="21" customHeight="1">
      <c r="A54" s="87" t="s">
        <v>168</v>
      </c>
      <c r="B54" s="87"/>
      <c r="C54" s="81" t="s">
        <v>198</v>
      </c>
      <c r="D54" s="14">
        <v>216576</v>
      </c>
      <c r="E54" s="14"/>
      <c r="F54" s="14"/>
      <c r="G54" s="14"/>
      <c r="H54" s="14">
        <v>216576</v>
      </c>
      <c r="I54" s="14"/>
      <c r="J54" s="14">
        <v>115788</v>
      </c>
      <c r="K54" s="77">
        <f t="shared" si="17"/>
        <v>53.462987588652474</v>
      </c>
      <c r="L54" s="52">
        <f t="shared" si="19"/>
        <v>-100788</v>
      </c>
    </row>
    <row r="55" spans="1:12" ht="21" customHeight="1">
      <c r="A55" s="87" t="s">
        <v>169</v>
      </c>
      <c r="B55" s="87"/>
      <c r="C55" s="81" t="s">
        <v>199</v>
      </c>
      <c r="D55" s="14">
        <v>61086</v>
      </c>
      <c r="E55" s="14"/>
      <c r="F55" s="14"/>
      <c r="G55" s="14"/>
      <c r="H55" s="14">
        <v>61086</v>
      </c>
      <c r="I55" s="14"/>
      <c r="J55" s="14">
        <v>32703</v>
      </c>
      <c r="K55" s="77">
        <f t="shared" si="17"/>
        <v>53.53599842844514</v>
      </c>
      <c r="L55" s="52">
        <f t="shared" si="19"/>
        <v>-28383</v>
      </c>
    </row>
    <row r="56" spans="1:12" ht="21" customHeight="1">
      <c r="A56" s="87" t="s">
        <v>173</v>
      </c>
      <c r="B56" s="87"/>
      <c r="C56" s="81" t="s">
        <v>201</v>
      </c>
      <c r="D56" s="14">
        <v>1596576</v>
      </c>
      <c r="E56" s="14"/>
      <c r="F56" s="14"/>
      <c r="G56" s="14"/>
      <c r="H56" s="14">
        <v>1596576</v>
      </c>
      <c r="I56" s="14"/>
      <c r="J56" s="14">
        <v>1050000</v>
      </c>
      <c r="K56" s="77">
        <f t="shared" si="17"/>
        <v>65.76573868077686</v>
      </c>
      <c r="L56" s="52">
        <f t="shared" si="19"/>
        <v>-546576</v>
      </c>
    </row>
    <row r="57" spans="1:12" ht="21" customHeight="1">
      <c r="A57" s="87" t="s">
        <v>172</v>
      </c>
      <c r="B57" s="87"/>
      <c r="C57" s="81" t="s">
        <v>235</v>
      </c>
      <c r="D57" s="14">
        <v>1000</v>
      </c>
      <c r="E57" s="14"/>
      <c r="F57" s="14"/>
      <c r="G57" s="14"/>
      <c r="H57" s="14">
        <v>1000</v>
      </c>
      <c r="I57" s="14"/>
      <c r="J57" s="14">
        <v>0</v>
      </c>
      <c r="K57" s="77">
        <f aca="true" t="shared" si="20" ref="K57:K63">J57/H57%</f>
        <v>0</v>
      </c>
      <c r="L57" s="52">
        <f t="shared" si="19"/>
        <v>-1000</v>
      </c>
    </row>
    <row r="58" spans="1:12" ht="19.5" customHeight="1">
      <c r="A58" s="88" t="s">
        <v>173</v>
      </c>
      <c r="B58" s="89"/>
      <c r="C58" s="81" t="s">
        <v>209</v>
      </c>
      <c r="D58" s="14">
        <v>360102</v>
      </c>
      <c r="E58" s="14"/>
      <c r="F58" s="14"/>
      <c r="G58" s="14"/>
      <c r="H58" s="14">
        <v>316402</v>
      </c>
      <c r="I58" s="14"/>
      <c r="J58" s="14">
        <v>101164.47</v>
      </c>
      <c r="K58" s="77">
        <f t="shared" si="20"/>
        <v>31.97339776613296</v>
      </c>
      <c r="L58" s="52">
        <f t="shared" si="19"/>
        <v>-215237.53</v>
      </c>
    </row>
    <row r="59" spans="1:12" ht="19.5" customHeight="1">
      <c r="A59" s="87" t="s">
        <v>172</v>
      </c>
      <c r="B59" s="87"/>
      <c r="C59" s="81" t="s">
        <v>241</v>
      </c>
      <c r="D59" s="14">
        <v>0</v>
      </c>
      <c r="E59" s="14"/>
      <c r="F59" s="14"/>
      <c r="G59" s="14"/>
      <c r="H59" s="14">
        <v>83700</v>
      </c>
      <c r="I59" s="14"/>
      <c r="J59" s="14">
        <v>82100</v>
      </c>
      <c r="K59" s="77">
        <f t="shared" si="20"/>
        <v>98.08841099163679</v>
      </c>
      <c r="L59" s="52">
        <f>J59-H59</f>
        <v>-1600</v>
      </c>
    </row>
    <row r="60" spans="1:12" ht="19.5" customHeight="1">
      <c r="A60" s="88" t="s">
        <v>213</v>
      </c>
      <c r="B60" s="89"/>
      <c r="C60" s="81" t="s">
        <v>214</v>
      </c>
      <c r="D60" s="14">
        <v>110678</v>
      </c>
      <c r="E60" s="14"/>
      <c r="F60" s="14"/>
      <c r="G60" s="14"/>
      <c r="H60" s="14">
        <v>348678</v>
      </c>
      <c r="I60" s="14"/>
      <c r="J60" s="14">
        <v>137360</v>
      </c>
      <c r="K60" s="77">
        <f t="shared" si="20"/>
        <v>39.39451298906154</v>
      </c>
      <c r="L60" s="52">
        <f t="shared" si="19"/>
        <v>-211318</v>
      </c>
    </row>
    <row r="61" spans="1:12" ht="38.25" customHeight="1">
      <c r="A61" s="88" t="s">
        <v>228</v>
      </c>
      <c r="B61" s="89"/>
      <c r="C61" s="81" t="s">
        <v>236</v>
      </c>
      <c r="D61" s="14">
        <v>13000</v>
      </c>
      <c r="E61" s="14"/>
      <c r="F61" s="14"/>
      <c r="G61" s="14"/>
      <c r="H61" s="14">
        <v>13000</v>
      </c>
      <c r="I61" s="14"/>
      <c r="J61" s="14">
        <v>4000</v>
      </c>
      <c r="K61" s="77">
        <f t="shared" si="20"/>
        <v>30.76923076923077</v>
      </c>
      <c r="L61" s="52">
        <f t="shared" si="19"/>
        <v>-9000</v>
      </c>
    </row>
    <row r="62" spans="1:12" ht="19.5" customHeight="1">
      <c r="A62" s="88" t="s">
        <v>213</v>
      </c>
      <c r="B62" s="89"/>
      <c r="C62" s="81" t="s">
        <v>242</v>
      </c>
      <c r="D62" s="14">
        <v>0</v>
      </c>
      <c r="E62" s="14"/>
      <c r="F62" s="14"/>
      <c r="G62" s="14"/>
      <c r="H62" s="14">
        <v>1200000</v>
      </c>
      <c r="I62" s="14"/>
      <c r="J62" s="14">
        <v>0</v>
      </c>
      <c r="K62" s="77">
        <f t="shared" si="20"/>
        <v>0</v>
      </c>
      <c r="L62" s="52">
        <f>J62-H62</f>
        <v>-1200000</v>
      </c>
    </row>
    <row r="63" spans="1:12" ht="19.5" customHeight="1">
      <c r="A63" s="88" t="s">
        <v>213</v>
      </c>
      <c r="B63" s="89"/>
      <c r="C63" s="81" t="s">
        <v>243</v>
      </c>
      <c r="D63" s="14">
        <v>0</v>
      </c>
      <c r="E63" s="14"/>
      <c r="F63" s="14"/>
      <c r="G63" s="14"/>
      <c r="H63" s="14">
        <v>12122</v>
      </c>
      <c r="I63" s="14"/>
      <c r="J63" s="14">
        <v>0</v>
      </c>
      <c r="K63" s="77">
        <f t="shared" si="20"/>
        <v>0</v>
      </c>
      <c r="L63" s="52">
        <f>J63-H63</f>
        <v>-12122</v>
      </c>
    </row>
    <row r="64" spans="1:12" ht="21" customHeight="1">
      <c r="A64" s="87" t="s">
        <v>170</v>
      </c>
      <c r="B64" s="87"/>
      <c r="C64" s="81" t="s">
        <v>210</v>
      </c>
      <c r="D64" s="14">
        <v>52380</v>
      </c>
      <c r="E64" s="14"/>
      <c r="F64" s="14"/>
      <c r="G64" s="14"/>
      <c r="H64" s="14">
        <v>52380</v>
      </c>
      <c r="I64" s="14"/>
      <c r="J64" s="14">
        <v>29793.1</v>
      </c>
      <c r="K64" s="77">
        <f aca="true" t="shared" si="21" ref="K64:K74">J64/H64%</f>
        <v>56.87877052310042</v>
      </c>
      <c r="L64" s="52">
        <f t="shared" si="19"/>
        <v>-22586.9</v>
      </c>
    </row>
    <row r="65" spans="1:12" ht="21" customHeight="1">
      <c r="A65" s="88" t="s">
        <v>215</v>
      </c>
      <c r="B65" s="89"/>
      <c r="C65" s="81" t="s">
        <v>216</v>
      </c>
      <c r="D65" s="14">
        <v>152740</v>
      </c>
      <c r="E65" s="14"/>
      <c r="F65" s="14"/>
      <c r="G65" s="14"/>
      <c r="H65" s="14">
        <v>152740</v>
      </c>
      <c r="I65" s="14"/>
      <c r="J65" s="14">
        <v>90161.16</v>
      </c>
      <c r="K65" s="77">
        <f t="shared" si="21"/>
        <v>59.02917375932958</v>
      </c>
      <c r="L65" s="52">
        <f t="shared" si="19"/>
        <v>-62578.84</v>
      </c>
    </row>
    <row r="66" spans="1:12" ht="21" customHeight="1">
      <c r="A66" s="90" t="s">
        <v>173</v>
      </c>
      <c r="B66" s="91"/>
      <c r="C66" s="81" t="s">
        <v>211</v>
      </c>
      <c r="D66" s="14">
        <v>441600</v>
      </c>
      <c r="E66" s="14"/>
      <c r="F66" s="14"/>
      <c r="G66" s="14"/>
      <c r="H66" s="14">
        <v>646303</v>
      </c>
      <c r="I66" s="14"/>
      <c r="J66" s="14">
        <v>243821.78</v>
      </c>
      <c r="K66" s="77">
        <f t="shared" si="21"/>
        <v>37.725614765829654</v>
      </c>
      <c r="L66" s="52">
        <f t="shared" si="19"/>
        <v>-402481.22</v>
      </c>
    </row>
    <row r="67" spans="1:12" ht="21" customHeight="1">
      <c r="A67" s="88" t="s">
        <v>172</v>
      </c>
      <c r="B67" s="89"/>
      <c r="C67" s="81" t="s">
        <v>212</v>
      </c>
      <c r="D67" s="14">
        <v>39000</v>
      </c>
      <c r="E67" s="14"/>
      <c r="F67" s="14"/>
      <c r="G67" s="14"/>
      <c r="H67" s="14">
        <v>69000</v>
      </c>
      <c r="I67" s="14"/>
      <c r="J67" s="14">
        <v>66616</v>
      </c>
      <c r="K67" s="77">
        <f>J67/H67%</f>
        <v>96.54492753623188</v>
      </c>
      <c r="L67" s="52">
        <f t="shared" si="19"/>
        <v>-2384</v>
      </c>
    </row>
    <row r="68" spans="1:12" ht="22.5" customHeight="1">
      <c r="A68" s="88" t="s">
        <v>250</v>
      </c>
      <c r="B68" s="89"/>
      <c r="C68" s="81" t="s">
        <v>249</v>
      </c>
      <c r="D68" s="14">
        <v>0</v>
      </c>
      <c r="E68" s="14"/>
      <c r="F68" s="14"/>
      <c r="G68" s="14"/>
      <c r="H68" s="14">
        <v>70000</v>
      </c>
      <c r="I68" s="14"/>
      <c r="J68" s="14">
        <v>68880</v>
      </c>
      <c r="K68" s="77">
        <f>J68/H68%</f>
        <v>98.4</v>
      </c>
      <c r="L68" s="52">
        <f>J68-H68</f>
        <v>-1120</v>
      </c>
    </row>
    <row r="69" spans="1:12" ht="22.5" customHeight="1">
      <c r="A69" s="88" t="s">
        <v>228</v>
      </c>
      <c r="B69" s="89"/>
      <c r="C69" s="81" t="s">
        <v>237</v>
      </c>
      <c r="D69" s="14">
        <v>335000</v>
      </c>
      <c r="E69" s="14"/>
      <c r="F69" s="14"/>
      <c r="G69" s="14"/>
      <c r="H69" s="14">
        <v>482321</v>
      </c>
      <c r="I69" s="14"/>
      <c r="J69" s="14">
        <v>48767.35</v>
      </c>
      <c r="K69" s="77">
        <f t="shared" si="21"/>
        <v>10.110973812046334</v>
      </c>
      <c r="L69" s="52">
        <f t="shared" si="19"/>
        <v>-433553.65</v>
      </c>
    </row>
    <row r="70" spans="1:12" ht="39" customHeight="1">
      <c r="A70" s="88" t="s">
        <v>248</v>
      </c>
      <c r="B70" s="89"/>
      <c r="C70" s="81" t="s">
        <v>247</v>
      </c>
      <c r="D70" s="14">
        <v>0</v>
      </c>
      <c r="E70" s="14"/>
      <c r="F70" s="14"/>
      <c r="G70" s="14"/>
      <c r="H70" s="14">
        <v>10000</v>
      </c>
      <c r="I70" s="14"/>
      <c r="J70" s="14">
        <v>120</v>
      </c>
      <c r="K70" s="77">
        <f>J70/H70%</f>
        <v>1.2</v>
      </c>
      <c r="L70" s="52">
        <f>J70-H70</f>
        <v>-9880</v>
      </c>
    </row>
    <row r="71" spans="1:12" ht="21" customHeight="1">
      <c r="A71" s="90" t="s">
        <v>232</v>
      </c>
      <c r="B71" s="91"/>
      <c r="C71" s="81" t="s">
        <v>223</v>
      </c>
      <c r="D71" s="14">
        <v>9000</v>
      </c>
      <c r="E71" s="14"/>
      <c r="F71" s="14"/>
      <c r="G71" s="14"/>
      <c r="H71" s="14">
        <v>9000</v>
      </c>
      <c r="I71" s="14"/>
      <c r="J71" s="14">
        <v>3700</v>
      </c>
      <c r="K71" s="77">
        <f>J71/H71%</f>
        <v>41.111111111111114</v>
      </c>
      <c r="L71" s="52">
        <f aca="true" t="shared" si="22" ref="L71:L76">J71-H71</f>
        <v>-5300</v>
      </c>
    </row>
    <row r="72" spans="1:12" ht="21" customHeight="1">
      <c r="A72" s="90" t="s">
        <v>173</v>
      </c>
      <c r="B72" s="91"/>
      <c r="C72" s="81" t="s">
        <v>238</v>
      </c>
      <c r="D72" s="14">
        <v>50000</v>
      </c>
      <c r="E72" s="14"/>
      <c r="F72" s="14"/>
      <c r="G72" s="14"/>
      <c r="H72" s="14">
        <v>50000</v>
      </c>
      <c r="I72" s="14"/>
      <c r="J72" s="14">
        <v>0</v>
      </c>
      <c r="K72" s="77">
        <f t="shared" si="21"/>
        <v>0</v>
      </c>
      <c r="L72" s="52">
        <f t="shared" si="22"/>
        <v>-50000</v>
      </c>
    </row>
    <row r="73" spans="1:12" ht="21" customHeight="1">
      <c r="A73" s="87" t="s">
        <v>172</v>
      </c>
      <c r="B73" s="87"/>
      <c r="C73" s="81" t="s">
        <v>200</v>
      </c>
      <c r="D73" s="14">
        <v>34000</v>
      </c>
      <c r="E73" s="14"/>
      <c r="F73" s="14"/>
      <c r="G73" s="14"/>
      <c r="H73" s="14">
        <v>34000</v>
      </c>
      <c r="I73" s="14"/>
      <c r="J73" s="14">
        <v>0</v>
      </c>
      <c r="K73" s="77">
        <f>J73/H73%</f>
        <v>0</v>
      </c>
      <c r="L73" s="52">
        <f t="shared" si="22"/>
        <v>-34000</v>
      </c>
    </row>
    <row r="74" spans="1:12" ht="37.5" customHeight="1">
      <c r="A74" s="87" t="s">
        <v>204</v>
      </c>
      <c r="B74" s="87"/>
      <c r="C74" s="81" t="s">
        <v>205</v>
      </c>
      <c r="D74" s="14">
        <v>21000</v>
      </c>
      <c r="E74" s="14"/>
      <c r="F74" s="14"/>
      <c r="G74" s="14"/>
      <c r="H74" s="14">
        <v>21000</v>
      </c>
      <c r="I74" s="14"/>
      <c r="J74" s="14">
        <v>0</v>
      </c>
      <c r="K74" s="77">
        <f t="shared" si="21"/>
        <v>0</v>
      </c>
      <c r="L74" s="52">
        <f t="shared" si="22"/>
        <v>-21000</v>
      </c>
    </row>
    <row r="75" spans="1:12" s="53" customFormat="1" ht="17.25" customHeight="1">
      <c r="A75" s="86" t="s">
        <v>32</v>
      </c>
      <c r="B75" s="86"/>
      <c r="C75" s="38"/>
      <c r="D75" s="35">
        <f aca="true" t="shared" si="23" ref="D75:J75">SUM(D42:D74)</f>
        <v>5734738</v>
      </c>
      <c r="E75" s="35">
        <f t="shared" si="23"/>
        <v>0</v>
      </c>
      <c r="F75" s="35">
        <f t="shared" si="23"/>
        <v>0</v>
      </c>
      <c r="G75" s="35">
        <f t="shared" si="23"/>
        <v>0</v>
      </c>
      <c r="H75" s="35">
        <f t="shared" si="23"/>
        <v>7703884</v>
      </c>
      <c r="I75" s="35">
        <f t="shared" si="23"/>
        <v>0</v>
      </c>
      <c r="J75" s="35">
        <f t="shared" si="23"/>
        <v>3776212.74</v>
      </c>
      <c r="K75" s="76">
        <f>J75/H75%</f>
        <v>49.01699895792824</v>
      </c>
      <c r="L75" s="52">
        <f t="shared" si="22"/>
        <v>-3927671.26</v>
      </c>
    </row>
    <row r="76" spans="1:12" s="53" customFormat="1" ht="17.25" customHeight="1">
      <c r="A76" s="86" t="s">
        <v>2</v>
      </c>
      <c r="B76" s="86"/>
      <c r="C76" s="38"/>
      <c r="D76" s="35">
        <f>D40-D75</f>
        <v>0</v>
      </c>
      <c r="E76" s="35">
        <f>E40-E75</f>
        <v>0</v>
      </c>
      <c r="F76" s="35">
        <f>F40-F75</f>
        <v>0</v>
      </c>
      <c r="G76" s="35">
        <f>G40-G75</f>
        <v>0</v>
      </c>
      <c r="H76" s="35">
        <f>-H40+H75</f>
        <v>769146</v>
      </c>
      <c r="I76" s="35">
        <f>-I40+I75</f>
        <v>-3497541.4000000004</v>
      </c>
      <c r="J76" s="35">
        <f>-J40+J75</f>
        <v>278671.33999999985</v>
      </c>
      <c r="K76" s="42"/>
      <c r="L76" s="52">
        <f t="shared" si="22"/>
        <v>-490474.66000000015</v>
      </c>
    </row>
    <row r="77" spans="1:11" ht="21.75" customHeight="1" hidden="1">
      <c r="A77" s="5"/>
      <c r="B77" s="113" t="s">
        <v>58</v>
      </c>
      <c r="C77" s="113"/>
      <c r="D77" s="82">
        <f>SUM(D42:D75)</f>
        <v>11469476</v>
      </c>
      <c r="E77" s="13"/>
      <c r="F77" s="13"/>
      <c r="G77" s="36">
        <f aca="true" t="shared" si="24" ref="G77:G108">E77+F77</f>
        <v>0</v>
      </c>
      <c r="H77" s="13"/>
      <c r="I77" s="13"/>
      <c r="J77" s="13"/>
      <c r="K77" s="44"/>
    </row>
    <row r="78" spans="1:11" ht="39" customHeight="1" hidden="1">
      <c r="A78" s="5"/>
      <c r="B78" s="113" t="s">
        <v>59</v>
      </c>
      <c r="C78" s="113"/>
      <c r="D78" s="12"/>
      <c r="E78" s="13"/>
      <c r="F78" s="13"/>
      <c r="G78" s="36">
        <f t="shared" si="24"/>
        <v>0</v>
      </c>
      <c r="H78" s="13"/>
      <c r="I78" s="13"/>
      <c r="J78" s="13"/>
      <c r="K78" s="44"/>
    </row>
    <row r="79" spans="1:11" ht="23.25" customHeight="1" hidden="1">
      <c r="A79" s="5"/>
      <c r="B79" s="113" t="s">
        <v>60</v>
      </c>
      <c r="C79" s="113"/>
      <c r="D79" s="12"/>
      <c r="E79" s="13"/>
      <c r="F79" s="13"/>
      <c r="G79" s="36">
        <f t="shared" si="24"/>
        <v>0</v>
      </c>
      <c r="H79" s="13"/>
      <c r="I79" s="13"/>
      <c r="J79" s="13"/>
      <c r="K79" s="44"/>
    </row>
    <row r="80" spans="1:11" ht="18" customHeight="1" hidden="1">
      <c r="A80" s="5"/>
      <c r="B80" s="113" t="s">
        <v>61</v>
      </c>
      <c r="C80" s="113"/>
      <c r="D80" s="12"/>
      <c r="E80" s="13"/>
      <c r="F80" s="13"/>
      <c r="G80" s="36">
        <f t="shared" si="24"/>
        <v>0</v>
      </c>
      <c r="H80" s="13"/>
      <c r="I80" s="13"/>
      <c r="J80" s="13"/>
      <c r="K80" s="44"/>
    </row>
    <row r="81" spans="1:11" ht="24" customHeight="1" hidden="1">
      <c r="A81" s="5"/>
      <c r="B81" s="113"/>
      <c r="C81" s="113"/>
      <c r="D81" s="12"/>
      <c r="E81" s="13"/>
      <c r="F81" s="13"/>
      <c r="G81" s="36">
        <f t="shared" si="24"/>
        <v>0</v>
      </c>
      <c r="H81" s="13"/>
      <c r="I81" s="13"/>
      <c r="J81" s="13"/>
      <c r="K81" s="44"/>
    </row>
    <row r="82" spans="1:11" ht="12.75" customHeight="1" hidden="1">
      <c r="A82" s="3"/>
      <c r="B82" s="3"/>
      <c r="C82" s="65"/>
      <c r="D82" s="12"/>
      <c r="E82" s="13"/>
      <c r="F82" s="13"/>
      <c r="G82" s="36">
        <f t="shared" si="24"/>
        <v>0</v>
      </c>
      <c r="H82" s="13"/>
      <c r="I82" s="13"/>
      <c r="J82" s="13"/>
      <c r="K82" s="44"/>
    </row>
    <row r="83" spans="1:11" ht="12.75" customHeight="1" hidden="1">
      <c r="A83" s="3"/>
      <c r="B83" s="3"/>
      <c r="C83" s="65"/>
      <c r="D83" s="12"/>
      <c r="E83" s="13"/>
      <c r="F83" s="13"/>
      <c r="G83" s="36">
        <f t="shared" si="24"/>
        <v>0</v>
      </c>
      <c r="H83" s="13"/>
      <c r="I83" s="13"/>
      <c r="J83" s="13"/>
      <c r="K83" s="44"/>
    </row>
    <row r="84" spans="1:11" ht="12.75" customHeight="1" hidden="1">
      <c r="A84" s="5"/>
      <c r="B84" s="114"/>
      <c r="C84" s="114"/>
      <c r="D84" s="12"/>
      <c r="E84" s="13"/>
      <c r="F84" s="13"/>
      <c r="G84" s="36">
        <f t="shared" si="24"/>
        <v>0</v>
      </c>
      <c r="H84" s="13"/>
      <c r="I84" s="13"/>
      <c r="J84" s="13"/>
      <c r="K84" s="44"/>
    </row>
    <row r="85" spans="1:11" ht="12.75" customHeight="1" hidden="1">
      <c r="A85" s="7"/>
      <c r="B85" s="113"/>
      <c r="C85" s="113"/>
      <c r="D85" s="12"/>
      <c r="E85" s="13"/>
      <c r="F85" s="13"/>
      <c r="G85" s="36">
        <f t="shared" si="24"/>
        <v>0</v>
      </c>
      <c r="H85" s="13"/>
      <c r="I85" s="13"/>
      <c r="J85" s="13"/>
      <c r="K85" s="44"/>
    </row>
    <row r="86" spans="1:11" ht="0.75" customHeight="1" hidden="1">
      <c r="A86" s="8"/>
      <c r="B86" s="113"/>
      <c r="C86" s="113"/>
      <c r="D86" s="12"/>
      <c r="E86" s="13"/>
      <c r="F86" s="13"/>
      <c r="G86" s="36">
        <f t="shared" si="24"/>
        <v>0</v>
      </c>
      <c r="H86" s="13"/>
      <c r="I86" s="13"/>
      <c r="J86" s="13"/>
      <c r="K86" s="44"/>
    </row>
    <row r="87" spans="1:11" ht="18.75" customHeight="1" hidden="1">
      <c r="A87" s="8"/>
      <c r="B87" s="102" t="s">
        <v>62</v>
      </c>
      <c r="C87" s="102"/>
      <c r="D87" s="12"/>
      <c r="E87" s="13"/>
      <c r="F87" s="13"/>
      <c r="G87" s="36">
        <f t="shared" si="24"/>
        <v>0</v>
      </c>
      <c r="H87" s="13"/>
      <c r="I87" s="13"/>
      <c r="J87" s="13"/>
      <c r="K87" s="44"/>
    </row>
    <row r="88" spans="1:11" ht="12.75" customHeight="1" hidden="1">
      <c r="A88" s="18" t="s">
        <v>90</v>
      </c>
      <c r="B88" s="19" t="s">
        <v>109</v>
      </c>
      <c r="C88" s="66"/>
      <c r="D88" s="12"/>
      <c r="E88" s="13"/>
      <c r="F88" s="13"/>
      <c r="G88" s="36">
        <f t="shared" si="24"/>
        <v>0</v>
      </c>
      <c r="H88" s="13"/>
      <c r="I88" s="13"/>
      <c r="J88" s="13"/>
      <c r="K88" s="44"/>
    </row>
    <row r="89" spans="1:11" ht="12.75" customHeight="1" hidden="1">
      <c r="A89" s="9" t="s">
        <v>7</v>
      </c>
      <c r="B89" s="4" t="s">
        <v>110</v>
      </c>
      <c r="C89" s="67"/>
      <c r="D89" s="12"/>
      <c r="E89" s="13"/>
      <c r="F89" s="13"/>
      <c r="G89" s="36">
        <f t="shared" si="24"/>
        <v>0</v>
      </c>
      <c r="H89" s="13"/>
      <c r="I89" s="13"/>
      <c r="J89" s="13"/>
      <c r="K89" s="44"/>
    </row>
    <row r="90" spans="1:11" ht="12.75" customHeight="1" hidden="1">
      <c r="A90" s="9" t="s">
        <v>148</v>
      </c>
      <c r="B90" s="4" t="s">
        <v>50</v>
      </c>
      <c r="C90" s="65"/>
      <c r="D90" s="12"/>
      <c r="E90" s="13"/>
      <c r="F90" s="13"/>
      <c r="G90" s="36">
        <f t="shared" si="24"/>
        <v>0</v>
      </c>
      <c r="H90" s="13"/>
      <c r="I90" s="13"/>
      <c r="J90" s="13"/>
      <c r="K90" s="44"/>
    </row>
    <row r="91" spans="1:11" ht="15" customHeight="1" hidden="1">
      <c r="A91" s="9"/>
      <c r="B91" s="4"/>
      <c r="C91" s="65"/>
      <c r="D91" s="12"/>
      <c r="E91" s="13"/>
      <c r="F91" s="13"/>
      <c r="G91" s="36">
        <f t="shared" si="24"/>
        <v>0</v>
      </c>
      <c r="H91" s="13"/>
      <c r="I91" s="13"/>
      <c r="J91" s="13"/>
      <c r="K91" s="44"/>
    </row>
    <row r="92" spans="1:11" ht="15" customHeight="1" hidden="1">
      <c r="A92" s="3"/>
      <c r="B92" s="103"/>
      <c r="C92" s="104"/>
      <c r="D92" s="12"/>
      <c r="E92" s="13"/>
      <c r="F92" s="13"/>
      <c r="G92" s="36">
        <f t="shared" si="24"/>
        <v>0</v>
      </c>
      <c r="H92" s="13"/>
      <c r="I92" s="13"/>
      <c r="J92" s="13"/>
      <c r="K92" s="44"/>
    </row>
    <row r="93" spans="1:11" ht="14.25" customHeight="1" hidden="1">
      <c r="A93" s="3"/>
      <c r="B93" s="103"/>
      <c r="C93" s="104"/>
      <c r="D93" s="12"/>
      <c r="E93" s="13"/>
      <c r="F93" s="13"/>
      <c r="G93" s="36">
        <f t="shared" si="24"/>
        <v>0</v>
      </c>
      <c r="H93" s="13"/>
      <c r="I93" s="13"/>
      <c r="J93" s="13"/>
      <c r="K93" s="44"/>
    </row>
    <row r="94" spans="3:11" ht="14.25" customHeight="1" hidden="1">
      <c r="C94" s="65"/>
      <c r="D94" s="12"/>
      <c r="E94" s="13"/>
      <c r="F94" s="13"/>
      <c r="G94" s="36">
        <f t="shared" si="24"/>
        <v>0</v>
      </c>
      <c r="H94" s="13"/>
      <c r="I94" s="13"/>
      <c r="J94" s="13"/>
      <c r="K94" s="44"/>
    </row>
    <row r="95" spans="3:11" ht="18" hidden="1">
      <c r="C95" s="65"/>
      <c r="D95" s="12"/>
      <c r="E95" s="13"/>
      <c r="F95" s="13"/>
      <c r="G95" s="36">
        <f t="shared" si="24"/>
        <v>0</v>
      </c>
      <c r="H95" s="13"/>
      <c r="I95" s="13"/>
      <c r="J95" s="13"/>
      <c r="K95" s="44"/>
    </row>
    <row r="96" spans="3:11" ht="18" hidden="1">
      <c r="C96" s="65"/>
      <c r="D96" s="12"/>
      <c r="E96" s="13"/>
      <c r="F96" s="13"/>
      <c r="G96" s="36">
        <f t="shared" si="24"/>
        <v>0</v>
      </c>
      <c r="H96" s="13"/>
      <c r="I96" s="13"/>
      <c r="J96" s="13"/>
      <c r="K96" s="44"/>
    </row>
    <row r="97" spans="1:11" ht="37.5" customHeight="1" hidden="1">
      <c r="A97" s="20" t="s">
        <v>6</v>
      </c>
      <c r="B97" s="21" t="s">
        <v>128</v>
      </c>
      <c r="C97" s="69"/>
      <c r="D97" s="12"/>
      <c r="E97" s="13"/>
      <c r="F97" s="13"/>
      <c r="G97" s="36">
        <f t="shared" si="24"/>
        <v>0</v>
      </c>
      <c r="H97" s="13"/>
      <c r="I97" s="13"/>
      <c r="J97" s="13"/>
      <c r="K97" s="44"/>
    </row>
    <row r="98" spans="1:11" ht="18.75" customHeight="1" hidden="1">
      <c r="A98" s="20" t="s">
        <v>143</v>
      </c>
      <c r="B98" s="109" t="s">
        <v>15</v>
      </c>
      <c r="C98" s="110"/>
      <c r="D98" s="12"/>
      <c r="E98" s="13"/>
      <c r="F98" s="13"/>
      <c r="G98" s="36">
        <f t="shared" si="24"/>
        <v>0</v>
      </c>
      <c r="H98" s="13"/>
      <c r="I98" s="13"/>
      <c r="J98" s="13"/>
      <c r="K98" s="44"/>
    </row>
    <row r="99" spans="1:11" ht="18.75" customHeight="1" hidden="1">
      <c r="A99" s="20" t="s">
        <v>65</v>
      </c>
      <c r="B99" s="109" t="s">
        <v>34</v>
      </c>
      <c r="C99" s="110"/>
      <c r="D99" s="12"/>
      <c r="E99" s="13"/>
      <c r="F99" s="13"/>
      <c r="G99" s="36">
        <f t="shared" si="24"/>
        <v>0</v>
      </c>
      <c r="H99" s="13"/>
      <c r="I99" s="13"/>
      <c r="J99" s="13"/>
      <c r="K99" s="44"/>
    </row>
    <row r="100" spans="1:11" ht="27.75" customHeight="1" hidden="1">
      <c r="A100" s="20" t="s">
        <v>135</v>
      </c>
      <c r="B100" s="109" t="s">
        <v>3</v>
      </c>
      <c r="C100" s="110"/>
      <c r="D100" s="12"/>
      <c r="E100" s="13"/>
      <c r="F100" s="13"/>
      <c r="G100" s="36">
        <f t="shared" si="24"/>
        <v>0</v>
      </c>
      <c r="H100" s="13"/>
      <c r="I100" s="13"/>
      <c r="J100" s="13"/>
      <c r="K100" s="44"/>
    </row>
    <row r="101" spans="1:11" ht="18.75" customHeight="1" hidden="1">
      <c r="A101" s="20" t="s">
        <v>64</v>
      </c>
      <c r="B101" s="109" t="s">
        <v>108</v>
      </c>
      <c r="C101" s="110"/>
      <c r="D101" s="12"/>
      <c r="E101" s="13"/>
      <c r="F101" s="13"/>
      <c r="G101" s="36">
        <f t="shared" si="24"/>
        <v>0</v>
      </c>
      <c r="H101" s="13"/>
      <c r="I101" s="13"/>
      <c r="J101" s="13"/>
      <c r="K101" s="44"/>
    </row>
    <row r="102" spans="1:11" ht="18.75" customHeight="1" hidden="1">
      <c r="A102" s="20" t="s">
        <v>90</v>
      </c>
      <c r="B102" s="109" t="s">
        <v>109</v>
      </c>
      <c r="C102" s="110"/>
      <c r="D102" s="12"/>
      <c r="E102" s="13"/>
      <c r="F102" s="13"/>
      <c r="G102" s="36">
        <f t="shared" si="24"/>
        <v>0</v>
      </c>
      <c r="H102" s="13"/>
      <c r="I102" s="13"/>
      <c r="J102" s="13"/>
      <c r="K102" s="44"/>
    </row>
    <row r="103" spans="1:11" ht="21.75" customHeight="1" hidden="1">
      <c r="A103" s="20" t="s">
        <v>7</v>
      </c>
      <c r="B103" s="109" t="s">
        <v>110</v>
      </c>
      <c r="C103" s="110"/>
      <c r="D103" s="12"/>
      <c r="E103" s="13"/>
      <c r="F103" s="13"/>
      <c r="G103" s="36">
        <f t="shared" si="24"/>
        <v>0</v>
      </c>
      <c r="H103" s="13"/>
      <c r="I103" s="13"/>
      <c r="J103" s="13"/>
      <c r="K103" s="44"/>
    </row>
    <row r="104" spans="1:11" ht="17.25" customHeight="1" hidden="1">
      <c r="A104" s="20" t="s">
        <v>148</v>
      </c>
      <c r="B104" s="109" t="s">
        <v>50</v>
      </c>
      <c r="C104" s="110"/>
      <c r="D104" s="12"/>
      <c r="E104" s="13"/>
      <c r="F104" s="13"/>
      <c r="G104" s="36">
        <f t="shared" si="24"/>
        <v>0</v>
      </c>
      <c r="H104" s="13"/>
      <c r="I104" s="13"/>
      <c r="J104" s="13"/>
      <c r="K104" s="44"/>
    </row>
    <row r="105" spans="1:11" ht="18" hidden="1">
      <c r="A105" s="20" t="s">
        <v>63</v>
      </c>
      <c r="B105" s="109" t="s">
        <v>111</v>
      </c>
      <c r="C105" s="110"/>
      <c r="D105" s="12"/>
      <c r="E105" s="13"/>
      <c r="F105" s="13"/>
      <c r="G105" s="36">
        <f t="shared" si="24"/>
        <v>0</v>
      </c>
      <c r="H105" s="13"/>
      <c r="I105" s="13"/>
      <c r="J105" s="13"/>
      <c r="K105" s="44"/>
    </row>
    <row r="106" spans="4:11" ht="18" hidden="1">
      <c r="D106" s="12"/>
      <c r="E106" s="13"/>
      <c r="F106" s="13"/>
      <c r="G106" s="36">
        <f t="shared" si="24"/>
        <v>0</v>
      </c>
      <c r="H106" s="13"/>
      <c r="I106" s="13"/>
      <c r="J106" s="13"/>
      <c r="K106" s="44"/>
    </row>
    <row r="107" spans="4:11" ht="26.25" customHeight="1" hidden="1">
      <c r="D107" s="12"/>
      <c r="E107" s="13"/>
      <c r="F107" s="13"/>
      <c r="G107" s="36">
        <f t="shared" si="24"/>
        <v>0</v>
      </c>
      <c r="H107" s="13"/>
      <c r="I107" s="13"/>
      <c r="J107" s="13"/>
      <c r="K107" s="44"/>
    </row>
    <row r="108" spans="1:11" ht="17.25" customHeight="1" hidden="1">
      <c r="A108" s="20" t="s">
        <v>82</v>
      </c>
      <c r="B108" s="126" t="s">
        <v>52</v>
      </c>
      <c r="C108" s="127"/>
      <c r="D108" s="12"/>
      <c r="E108" s="13"/>
      <c r="F108" s="13"/>
      <c r="G108" s="36">
        <f t="shared" si="24"/>
        <v>0</v>
      </c>
      <c r="H108" s="13"/>
      <c r="I108" s="13"/>
      <c r="J108" s="13"/>
      <c r="K108" s="44"/>
    </row>
    <row r="109" spans="1:11" ht="37.5" customHeight="1" hidden="1">
      <c r="A109" s="9" t="s">
        <v>49</v>
      </c>
      <c r="B109" s="17" t="s">
        <v>112</v>
      </c>
      <c r="D109" s="12"/>
      <c r="E109" s="13"/>
      <c r="F109" s="13"/>
      <c r="G109" s="36">
        <f aca="true" t="shared" si="25" ref="G109:G140">E109+F109</f>
        <v>0</v>
      </c>
      <c r="H109" s="13"/>
      <c r="I109" s="13"/>
      <c r="J109" s="13"/>
      <c r="K109" s="44"/>
    </row>
    <row r="110" spans="1:11" ht="18" hidden="1">
      <c r="A110" s="20"/>
      <c r="B110" s="21"/>
      <c r="D110" s="12"/>
      <c r="E110" s="13"/>
      <c r="F110" s="13"/>
      <c r="G110" s="36">
        <f t="shared" si="25"/>
        <v>0</v>
      </c>
      <c r="H110" s="13"/>
      <c r="I110" s="13"/>
      <c r="J110" s="13"/>
      <c r="K110" s="44"/>
    </row>
    <row r="111" spans="1:11" ht="18.75" customHeight="1" hidden="1">
      <c r="A111" s="20" t="s">
        <v>149</v>
      </c>
      <c r="B111" s="107" t="s">
        <v>115</v>
      </c>
      <c r="C111" s="108"/>
      <c r="D111" s="12"/>
      <c r="E111" s="13"/>
      <c r="F111" s="13"/>
      <c r="G111" s="36">
        <f t="shared" si="25"/>
        <v>0</v>
      </c>
      <c r="H111" s="13"/>
      <c r="I111" s="13"/>
      <c r="J111" s="13"/>
      <c r="K111" s="44"/>
    </row>
    <row r="112" spans="1:11" ht="26.25" customHeight="1" hidden="1">
      <c r="A112" s="9" t="s">
        <v>116</v>
      </c>
      <c r="B112" s="4" t="s">
        <v>113</v>
      </c>
      <c r="C112" s="69"/>
      <c r="D112" s="12"/>
      <c r="E112" s="13"/>
      <c r="F112" s="13"/>
      <c r="G112" s="36">
        <f t="shared" si="25"/>
        <v>0</v>
      </c>
      <c r="H112" s="13"/>
      <c r="I112" s="13"/>
      <c r="J112" s="13"/>
      <c r="K112" s="44"/>
    </row>
    <row r="113" spans="1:11" ht="18.75" customHeight="1" hidden="1">
      <c r="A113" s="9" t="s">
        <v>117</v>
      </c>
      <c r="B113" s="4" t="s">
        <v>85</v>
      </c>
      <c r="D113" s="12"/>
      <c r="E113" s="13"/>
      <c r="F113" s="13"/>
      <c r="G113" s="36">
        <f t="shared" si="25"/>
        <v>0</v>
      </c>
      <c r="H113" s="13"/>
      <c r="I113" s="13"/>
      <c r="J113" s="13"/>
      <c r="K113" s="44"/>
    </row>
    <row r="114" spans="1:11" ht="75" customHeight="1" hidden="1">
      <c r="A114" s="9" t="s">
        <v>25</v>
      </c>
      <c r="B114" s="4" t="s">
        <v>114</v>
      </c>
      <c r="D114" s="12"/>
      <c r="E114" s="13"/>
      <c r="F114" s="13"/>
      <c r="G114" s="36">
        <f t="shared" si="25"/>
        <v>0</v>
      </c>
      <c r="H114" s="13"/>
      <c r="I114" s="13"/>
      <c r="J114" s="13"/>
      <c r="K114" s="44"/>
    </row>
    <row r="115" spans="1:11" ht="36" hidden="1">
      <c r="A115" s="9" t="s">
        <v>68</v>
      </c>
      <c r="B115" s="4" t="s">
        <v>71</v>
      </c>
      <c r="D115" s="12"/>
      <c r="E115" s="13"/>
      <c r="F115" s="13"/>
      <c r="G115" s="36">
        <f t="shared" si="25"/>
        <v>0</v>
      </c>
      <c r="H115" s="13"/>
      <c r="I115" s="13"/>
      <c r="J115" s="13"/>
      <c r="K115" s="44"/>
    </row>
    <row r="116" spans="1:11" ht="12.75" customHeight="1" hidden="1">
      <c r="A116" s="9" t="s">
        <v>118</v>
      </c>
      <c r="B116" s="4" t="s">
        <v>72</v>
      </c>
      <c r="D116" s="12"/>
      <c r="E116" s="13"/>
      <c r="F116" s="13"/>
      <c r="G116" s="36">
        <f t="shared" si="25"/>
        <v>0</v>
      </c>
      <c r="H116" s="13"/>
      <c r="I116" s="13"/>
      <c r="J116" s="13"/>
      <c r="K116" s="44"/>
    </row>
    <row r="117" spans="1:11" ht="24" customHeight="1" hidden="1">
      <c r="A117" s="9"/>
      <c r="B117" s="4"/>
      <c r="D117" s="12"/>
      <c r="E117" s="13"/>
      <c r="F117" s="13"/>
      <c r="G117" s="36">
        <f t="shared" si="25"/>
        <v>0</v>
      </c>
      <c r="H117" s="13"/>
      <c r="I117" s="13"/>
      <c r="J117" s="13"/>
      <c r="K117" s="44"/>
    </row>
    <row r="118" spans="1:11" ht="13.5" customHeight="1" hidden="1">
      <c r="A118" s="20" t="s">
        <v>100</v>
      </c>
      <c r="B118" s="105" t="s">
        <v>36</v>
      </c>
      <c r="C118" s="106"/>
      <c r="D118" s="12"/>
      <c r="E118" s="13"/>
      <c r="F118" s="13"/>
      <c r="G118" s="36">
        <f t="shared" si="25"/>
        <v>0</v>
      </c>
      <c r="H118" s="13"/>
      <c r="I118" s="13"/>
      <c r="J118" s="13"/>
      <c r="K118" s="44"/>
    </row>
    <row r="119" spans="1:11" ht="27.75" customHeight="1" hidden="1">
      <c r="A119" s="9" t="s">
        <v>101</v>
      </c>
      <c r="B119" s="4" t="s">
        <v>119</v>
      </c>
      <c r="D119" s="12"/>
      <c r="E119" s="13"/>
      <c r="F119" s="13"/>
      <c r="G119" s="36">
        <f t="shared" si="25"/>
        <v>0</v>
      </c>
      <c r="H119" s="13"/>
      <c r="I119" s="13"/>
      <c r="J119" s="13"/>
      <c r="K119" s="44"/>
    </row>
    <row r="120" spans="1:11" ht="15" customHeight="1" hidden="1">
      <c r="A120" s="9" t="s">
        <v>120</v>
      </c>
      <c r="B120" s="4" t="s">
        <v>121</v>
      </c>
      <c r="D120" s="12"/>
      <c r="E120" s="13"/>
      <c r="F120" s="13"/>
      <c r="G120" s="36">
        <f t="shared" si="25"/>
        <v>0</v>
      </c>
      <c r="H120" s="13"/>
      <c r="I120" s="13"/>
      <c r="J120" s="13"/>
      <c r="K120" s="44"/>
    </row>
    <row r="121" spans="1:11" ht="26.25" customHeight="1" hidden="1">
      <c r="A121" s="9" t="s">
        <v>102</v>
      </c>
      <c r="B121" s="4" t="s">
        <v>16</v>
      </c>
      <c r="D121" s="12"/>
      <c r="E121" s="13"/>
      <c r="F121" s="13"/>
      <c r="G121" s="36">
        <f t="shared" si="25"/>
        <v>0</v>
      </c>
      <c r="H121" s="13"/>
      <c r="I121" s="13"/>
      <c r="J121" s="13"/>
      <c r="K121" s="44"/>
    </row>
    <row r="122" spans="1:11" ht="18.75" customHeight="1" hidden="1">
      <c r="A122" s="9" t="s">
        <v>122</v>
      </c>
      <c r="B122" s="4" t="s">
        <v>123</v>
      </c>
      <c r="C122" s="69"/>
      <c r="D122" s="12"/>
      <c r="E122" s="13"/>
      <c r="F122" s="13"/>
      <c r="G122" s="36">
        <f t="shared" si="25"/>
        <v>0</v>
      </c>
      <c r="H122" s="13"/>
      <c r="I122" s="13"/>
      <c r="J122" s="13"/>
      <c r="K122" s="44"/>
    </row>
    <row r="123" spans="1:11" ht="18.75" customHeight="1" hidden="1">
      <c r="A123" s="9" t="s">
        <v>28</v>
      </c>
      <c r="B123" s="4" t="s">
        <v>147</v>
      </c>
      <c r="D123" s="12"/>
      <c r="E123" s="13"/>
      <c r="F123" s="13"/>
      <c r="G123" s="36">
        <f t="shared" si="25"/>
        <v>0</v>
      </c>
      <c r="H123" s="13"/>
      <c r="I123" s="13"/>
      <c r="J123" s="13"/>
      <c r="K123" s="44"/>
    </row>
    <row r="124" spans="1:11" ht="18.75" customHeight="1" hidden="1">
      <c r="A124" s="9" t="s">
        <v>103</v>
      </c>
      <c r="B124" s="4" t="s">
        <v>87</v>
      </c>
      <c r="D124" s="12"/>
      <c r="E124" s="13"/>
      <c r="F124" s="13"/>
      <c r="G124" s="36">
        <f t="shared" si="25"/>
        <v>0</v>
      </c>
      <c r="H124" s="13"/>
      <c r="I124" s="13"/>
      <c r="J124" s="13"/>
      <c r="K124" s="44"/>
    </row>
    <row r="125" spans="1:11" ht="18.75" customHeight="1" hidden="1">
      <c r="A125" s="9" t="s">
        <v>51</v>
      </c>
      <c r="B125" s="4" t="s">
        <v>29</v>
      </c>
      <c r="D125" s="12"/>
      <c r="E125" s="13"/>
      <c r="F125" s="13"/>
      <c r="G125" s="36">
        <f t="shared" si="25"/>
        <v>0</v>
      </c>
      <c r="H125" s="13"/>
      <c r="I125" s="13"/>
      <c r="J125" s="13"/>
      <c r="K125" s="44"/>
    </row>
    <row r="126" spans="1:11" ht="17.25" customHeight="1" hidden="1">
      <c r="A126" s="9" t="s">
        <v>104</v>
      </c>
      <c r="B126" s="19" t="s">
        <v>30</v>
      </c>
      <c r="D126" s="12"/>
      <c r="E126" s="13"/>
      <c r="F126" s="13"/>
      <c r="G126" s="36">
        <f t="shared" si="25"/>
        <v>0</v>
      </c>
      <c r="H126" s="13"/>
      <c r="I126" s="13"/>
      <c r="J126" s="13"/>
      <c r="K126" s="44"/>
    </row>
    <row r="127" spans="1:11" ht="39" customHeight="1" hidden="1">
      <c r="A127" s="9"/>
      <c r="B127" s="19"/>
      <c r="C127" s="69"/>
      <c r="D127" s="12"/>
      <c r="E127" s="13"/>
      <c r="F127" s="13"/>
      <c r="G127" s="36">
        <f t="shared" si="25"/>
        <v>0</v>
      </c>
      <c r="H127" s="13"/>
      <c r="I127" s="13"/>
      <c r="J127" s="13"/>
      <c r="K127" s="44"/>
    </row>
    <row r="128" spans="1:11" ht="12" customHeight="1" hidden="1">
      <c r="A128" s="9"/>
      <c r="B128" s="19"/>
      <c r="C128" s="69"/>
      <c r="D128" s="12"/>
      <c r="E128" s="13"/>
      <c r="F128" s="13"/>
      <c r="G128" s="36">
        <f t="shared" si="25"/>
        <v>0</v>
      </c>
      <c r="H128" s="13"/>
      <c r="I128" s="13"/>
      <c r="J128" s="13"/>
      <c r="K128" s="44"/>
    </row>
    <row r="129" spans="1:11" ht="27" customHeight="1" hidden="1">
      <c r="A129" s="9"/>
      <c r="B129" s="19"/>
      <c r="D129" s="12"/>
      <c r="E129" s="13"/>
      <c r="F129" s="13"/>
      <c r="G129" s="36">
        <f t="shared" si="25"/>
        <v>0</v>
      </c>
      <c r="H129" s="13"/>
      <c r="I129" s="13"/>
      <c r="J129" s="13"/>
      <c r="K129" s="44"/>
    </row>
    <row r="130" spans="1:11" ht="14.25" customHeight="1" hidden="1">
      <c r="A130" s="9"/>
      <c r="B130" s="19"/>
      <c r="D130" s="12"/>
      <c r="E130" s="13"/>
      <c r="F130" s="13"/>
      <c r="G130" s="36">
        <f t="shared" si="25"/>
        <v>0</v>
      </c>
      <c r="H130" s="13"/>
      <c r="I130" s="13"/>
      <c r="J130" s="13"/>
      <c r="K130" s="44"/>
    </row>
    <row r="131" spans="1:11" ht="25.5" customHeight="1" hidden="1">
      <c r="A131" s="22" t="s">
        <v>126</v>
      </c>
      <c r="B131" s="124" t="s">
        <v>124</v>
      </c>
      <c r="C131" s="125"/>
      <c r="D131" s="12"/>
      <c r="E131" s="13"/>
      <c r="F131" s="13"/>
      <c r="G131" s="36">
        <f t="shared" si="25"/>
        <v>0</v>
      </c>
      <c r="H131" s="13"/>
      <c r="I131" s="13"/>
      <c r="J131" s="13"/>
      <c r="K131" s="44"/>
    </row>
    <row r="132" spans="1:11" ht="24" customHeight="1" hidden="1">
      <c r="A132" s="23" t="s">
        <v>125</v>
      </c>
      <c r="B132" s="4" t="s">
        <v>31</v>
      </c>
      <c r="C132" s="69"/>
      <c r="D132" s="12"/>
      <c r="E132" s="13"/>
      <c r="F132" s="13"/>
      <c r="G132" s="36">
        <f t="shared" si="25"/>
        <v>0</v>
      </c>
      <c r="H132" s="13"/>
      <c r="I132" s="13"/>
      <c r="J132" s="13"/>
      <c r="K132" s="44"/>
    </row>
    <row r="133" spans="1:11" ht="15.75" customHeight="1" hidden="1">
      <c r="A133" s="23" t="s">
        <v>73</v>
      </c>
      <c r="B133" s="4" t="s">
        <v>66</v>
      </c>
      <c r="D133" s="12"/>
      <c r="E133" s="13"/>
      <c r="F133" s="13"/>
      <c r="G133" s="36">
        <f t="shared" si="25"/>
        <v>0</v>
      </c>
      <c r="H133" s="13"/>
      <c r="I133" s="13"/>
      <c r="J133" s="13"/>
      <c r="K133" s="44"/>
    </row>
    <row r="134" spans="1:11" ht="15.75" customHeight="1" hidden="1">
      <c r="A134" s="23" t="s">
        <v>105</v>
      </c>
      <c r="B134" s="100" t="s">
        <v>14</v>
      </c>
      <c r="C134" s="101"/>
      <c r="D134" s="12"/>
      <c r="E134" s="13"/>
      <c r="F134" s="13"/>
      <c r="G134" s="36">
        <f t="shared" si="25"/>
        <v>0</v>
      </c>
      <c r="H134" s="13"/>
      <c r="I134" s="13"/>
      <c r="J134" s="13"/>
      <c r="K134" s="44"/>
    </row>
    <row r="135" spans="1:11" ht="15.75" customHeight="1" hidden="1">
      <c r="A135" s="23"/>
      <c r="B135" s="4"/>
      <c r="D135" s="12"/>
      <c r="E135" s="13"/>
      <c r="F135" s="13"/>
      <c r="G135" s="36">
        <f t="shared" si="25"/>
        <v>0</v>
      </c>
      <c r="H135" s="13"/>
      <c r="I135" s="13"/>
      <c r="J135" s="13"/>
      <c r="K135" s="44"/>
    </row>
    <row r="136" spans="1:11" ht="12.75" customHeight="1" hidden="1">
      <c r="A136" s="23"/>
      <c r="B136" s="4"/>
      <c r="D136" s="12"/>
      <c r="E136" s="13"/>
      <c r="F136" s="13"/>
      <c r="G136" s="36">
        <f t="shared" si="25"/>
        <v>0</v>
      </c>
      <c r="H136" s="13"/>
      <c r="I136" s="13"/>
      <c r="J136" s="13"/>
      <c r="K136" s="44"/>
    </row>
    <row r="137" spans="1:11" ht="15" customHeight="1" hidden="1">
      <c r="A137" s="22"/>
      <c r="B137" s="21"/>
      <c r="C137" s="69"/>
      <c r="D137" s="12"/>
      <c r="E137" s="13"/>
      <c r="F137" s="13"/>
      <c r="G137" s="36">
        <f t="shared" si="25"/>
        <v>0</v>
      </c>
      <c r="H137" s="13"/>
      <c r="I137" s="13"/>
      <c r="J137" s="13"/>
      <c r="K137" s="44"/>
    </row>
    <row r="138" spans="1:11" ht="28.5" customHeight="1" hidden="1">
      <c r="A138" s="22" t="s">
        <v>46</v>
      </c>
      <c r="B138" s="24" t="s">
        <v>47</v>
      </c>
      <c r="D138" s="12"/>
      <c r="E138" s="13"/>
      <c r="F138" s="13"/>
      <c r="G138" s="36">
        <f t="shared" si="25"/>
        <v>0</v>
      </c>
      <c r="H138" s="13"/>
      <c r="I138" s="13"/>
      <c r="J138" s="13"/>
      <c r="K138" s="44"/>
    </row>
    <row r="139" spans="1:11" ht="15.75" customHeight="1" hidden="1">
      <c r="A139" s="23" t="s">
        <v>39</v>
      </c>
      <c r="B139" s="109" t="s">
        <v>22</v>
      </c>
      <c r="C139" s="110"/>
      <c r="D139" s="12"/>
      <c r="E139" s="13"/>
      <c r="F139" s="13"/>
      <c r="G139" s="36">
        <f t="shared" si="25"/>
        <v>0</v>
      </c>
      <c r="H139" s="13"/>
      <c r="I139" s="13"/>
      <c r="J139" s="13"/>
      <c r="K139" s="44"/>
    </row>
    <row r="140" spans="1:11" ht="40.5" customHeight="1" hidden="1">
      <c r="A140" s="23" t="s">
        <v>21</v>
      </c>
      <c r="B140" s="109" t="s">
        <v>23</v>
      </c>
      <c r="C140" s="110"/>
      <c r="D140" s="12"/>
      <c r="E140" s="13"/>
      <c r="F140" s="13"/>
      <c r="G140" s="36">
        <f t="shared" si="25"/>
        <v>0</v>
      </c>
      <c r="H140" s="13"/>
      <c r="I140" s="13"/>
      <c r="J140" s="13"/>
      <c r="K140" s="44"/>
    </row>
    <row r="141" spans="1:11" ht="27.75" customHeight="1" hidden="1">
      <c r="A141" s="23"/>
      <c r="B141" s="109"/>
      <c r="C141" s="110"/>
      <c r="D141" s="12"/>
      <c r="E141" s="13"/>
      <c r="F141" s="13"/>
      <c r="G141" s="36">
        <f aca="true" t="shared" si="26" ref="G141:G172">E141+F141</f>
        <v>0</v>
      </c>
      <c r="H141" s="13"/>
      <c r="I141" s="13"/>
      <c r="J141" s="13"/>
      <c r="K141" s="44"/>
    </row>
    <row r="142" spans="1:11" ht="16.5" customHeight="1" hidden="1">
      <c r="A142" s="23"/>
      <c r="B142" s="109"/>
      <c r="C142" s="110"/>
      <c r="D142" s="12"/>
      <c r="E142" s="13"/>
      <c r="F142" s="13"/>
      <c r="G142" s="36">
        <f t="shared" si="26"/>
        <v>0</v>
      </c>
      <c r="H142" s="13"/>
      <c r="I142" s="13"/>
      <c r="J142" s="13"/>
      <c r="K142" s="44"/>
    </row>
    <row r="143" spans="1:11" ht="16.5" customHeight="1" hidden="1">
      <c r="A143" s="25" t="s">
        <v>144</v>
      </c>
      <c r="B143" s="121" t="s">
        <v>99</v>
      </c>
      <c r="C143" s="122"/>
      <c r="D143" s="12"/>
      <c r="E143" s="13"/>
      <c r="F143" s="13"/>
      <c r="G143" s="36">
        <f t="shared" si="26"/>
        <v>0</v>
      </c>
      <c r="H143" s="13"/>
      <c r="I143" s="13"/>
      <c r="J143" s="13"/>
      <c r="K143" s="44"/>
    </row>
    <row r="144" spans="1:11" ht="17.25" customHeight="1" hidden="1">
      <c r="A144" s="26"/>
      <c r="B144" s="109"/>
      <c r="C144" s="110"/>
      <c r="D144" s="12"/>
      <c r="E144" s="13"/>
      <c r="F144" s="13"/>
      <c r="G144" s="36">
        <f t="shared" si="26"/>
        <v>0</v>
      </c>
      <c r="H144" s="13"/>
      <c r="I144" s="13"/>
      <c r="J144" s="13"/>
      <c r="K144" s="44"/>
    </row>
    <row r="145" spans="1:11" ht="18.75" customHeight="1" hidden="1">
      <c r="A145" s="26" t="s">
        <v>91</v>
      </c>
      <c r="B145" s="109" t="s">
        <v>140</v>
      </c>
      <c r="C145" s="110"/>
      <c r="D145" s="12"/>
      <c r="E145" s="13"/>
      <c r="F145" s="13"/>
      <c r="G145" s="36">
        <f t="shared" si="26"/>
        <v>0</v>
      </c>
      <c r="H145" s="13"/>
      <c r="I145" s="13"/>
      <c r="J145" s="13"/>
      <c r="K145" s="44"/>
    </row>
    <row r="146" spans="1:11" ht="21" customHeight="1" hidden="1">
      <c r="A146" s="26" t="s">
        <v>92</v>
      </c>
      <c r="B146" s="109" t="s">
        <v>134</v>
      </c>
      <c r="C146" s="110"/>
      <c r="D146" s="12"/>
      <c r="E146" s="13"/>
      <c r="F146" s="13"/>
      <c r="G146" s="36">
        <f t="shared" si="26"/>
        <v>0</v>
      </c>
      <c r="H146" s="13"/>
      <c r="I146" s="13"/>
      <c r="J146" s="13"/>
      <c r="K146" s="44"/>
    </row>
    <row r="147" spans="1:11" ht="26.25" customHeight="1" hidden="1">
      <c r="A147" s="26" t="s">
        <v>93</v>
      </c>
      <c r="B147" s="109" t="s">
        <v>145</v>
      </c>
      <c r="C147" s="110"/>
      <c r="D147" s="12"/>
      <c r="E147" s="13"/>
      <c r="F147" s="13"/>
      <c r="G147" s="36">
        <f t="shared" si="26"/>
        <v>0</v>
      </c>
      <c r="H147" s="13"/>
      <c r="I147" s="13"/>
      <c r="J147" s="13"/>
      <c r="K147" s="44"/>
    </row>
    <row r="148" spans="1:11" ht="18.75" customHeight="1" hidden="1">
      <c r="A148" s="26" t="s">
        <v>94</v>
      </c>
      <c r="B148" s="109" t="s">
        <v>146</v>
      </c>
      <c r="C148" s="110"/>
      <c r="D148" s="12"/>
      <c r="E148" s="13"/>
      <c r="F148" s="13"/>
      <c r="G148" s="36">
        <f t="shared" si="26"/>
        <v>0</v>
      </c>
      <c r="H148" s="13"/>
      <c r="I148" s="13"/>
      <c r="J148" s="13"/>
      <c r="K148" s="44"/>
    </row>
    <row r="149" spans="1:11" ht="18" customHeight="1" hidden="1">
      <c r="A149" s="26"/>
      <c r="B149" s="109"/>
      <c r="C149" s="110"/>
      <c r="D149" s="12"/>
      <c r="E149" s="13"/>
      <c r="F149" s="13"/>
      <c r="G149" s="36">
        <f t="shared" si="26"/>
        <v>0</v>
      </c>
      <c r="H149" s="13"/>
      <c r="I149" s="13"/>
      <c r="J149" s="13"/>
      <c r="K149" s="44"/>
    </row>
    <row r="150" spans="1:11" ht="18" customHeight="1" hidden="1">
      <c r="A150" s="26" t="s">
        <v>95</v>
      </c>
      <c r="B150" s="109" t="s">
        <v>76</v>
      </c>
      <c r="C150" s="110"/>
      <c r="D150" s="12"/>
      <c r="E150" s="13"/>
      <c r="F150" s="13"/>
      <c r="G150" s="36">
        <f t="shared" si="26"/>
        <v>0</v>
      </c>
      <c r="H150" s="13"/>
      <c r="I150" s="13"/>
      <c r="J150" s="13"/>
      <c r="K150" s="44"/>
    </row>
    <row r="151" spans="1:11" ht="18.75" customHeight="1" hidden="1">
      <c r="A151" s="26" t="s">
        <v>96</v>
      </c>
      <c r="B151" s="109" t="s">
        <v>77</v>
      </c>
      <c r="C151" s="110"/>
      <c r="D151" s="12"/>
      <c r="E151" s="13"/>
      <c r="F151" s="13"/>
      <c r="G151" s="36">
        <f t="shared" si="26"/>
        <v>0</v>
      </c>
      <c r="H151" s="13"/>
      <c r="I151" s="13"/>
      <c r="J151" s="13"/>
      <c r="K151" s="44"/>
    </row>
    <row r="152" spans="1:11" ht="18" customHeight="1" hidden="1">
      <c r="A152" s="26"/>
      <c r="B152" s="109"/>
      <c r="C152" s="110"/>
      <c r="D152" s="12"/>
      <c r="E152" s="13"/>
      <c r="F152" s="13"/>
      <c r="G152" s="36">
        <f t="shared" si="26"/>
        <v>0</v>
      </c>
      <c r="H152" s="13"/>
      <c r="I152" s="13"/>
      <c r="J152" s="13"/>
      <c r="K152" s="44"/>
    </row>
    <row r="153" spans="1:11" ht="17.25" customHeight="1" hidden="1">
      <c r="A153" s="25"/>
      <c r="B153" s="109"/>
      <c r="C153" s="110"/>
      <c r="D153" s="12"/>
      <c r="E153" s="13"/>
      <c r="F153" s="13"/>
      <c r="G153" s="36">
        <f t="shared" si="26"/>
        <v>0</v>
      </c>
      <c r="H153" s="13"/>
      <c r="I153" s="13"/>
      <c r="J153" s="13"/>
      <c r="K153" s="44"/>
    </row>
    <row r="154" spans="1:11" ht="28.5" customHeight="1" hidden="1">
      <c r="A154" s="25" t="s">
        <v>139</v>
      </c>
      <c r="B154" s="117" t="s">
        <v>142</v>
      </c>
      <c r="C154" s="118"/>
      <c r="D154" s="12"/>
      <c r="E154" s="13"/>
      <c r="F154" s="13"/>
      <c r="G154" s="36">
        <f t="shared" si="26"/>
        <v>0</v>
      </c>
      <c r="H154" s="13"/>
      <c r="I154" s="13"/>
      <c r="J154" s="13"/>
      <c r="K154" s="44"/>
    </row>
    <row r="155" spans="1:11" ht="17.25" customHeight="1" hidden="1">
      <c r="A155" s="26" t="s">
        <v>17</v>
      </c>
      <c r="B155" s="17" t="s">
        <v>78</v>
      </c>
      <c r="D155" s="12"/>
      <c r="E155" s="13"/>
      <c r="F155" s="13"/>
      <c r="G155" s="36">
        <f t="shared" si="26"/>
        <v>0</v>
      </c>
      <c r="H155" s="13"/>
      <c r="I155" s="13"/>
      <c r="J155" s="13"/>
      <c r="K155" s="44"/>
    </row>
    <row r="156" spans="1:11" ht="17.25" customHeight="1" hidden="1">
      <c r="A156" s="26" t="s">
        <v>141</v>
      </c>
      <c r="B156" s="17" t="s">
        <v>79</v>
      </c>
      <c r="D156" s="12"/>
      <c r="E156" s="13"/>
      <c r="F156" s="13"/>
      <c r="G156" s="36">
        <f t="shared" si="26"/>
        <v>0</v>
      </c>
      <c r="H156" s="13"/>
      <c r="I156" s="13"/>
      <c r="J156" s="13"/>
      <c r="K156" s="44"/>
    </row>
    <row r="157" spans="1:11" ht="17.25" customHeight="1" hidden="1">
      <c r="A157" s="26" t="s">
        <v>40</v>
      </c>
      <c r="B157" s="17" t="s">
        <v>133</v>
      </c>
      <c r="D157" s="12"/>
      <c r="E157" s="13"/>
      <c r="F157" s="13"/>
      <c r="G157" s="36">
        <f t="shared" si="26"/>
        <v>0</v>
      </c>
      <c r="H157" s="13"/>
      <c r="I157" s="13"/>
      <c r="J157" s="13"/>
      <c r="K157" s="44"/>
    </row>
    <row r="158" spans="1:11" ht="17.25" customHeight="1" hidden="1">
      <c r="A158" s="26" t="s">
        <v>41</v>
      </c>
      <c r="B158" s="4" t="s">
        <v>10</v>
      </c>
      <c r="D158" s="12"/>
      <c r="E158" s="13"/>
      <c r="F158" s="13"/>
      <c r="G158" s="36">
        <f t="shared" si="26"/>
        <v>0</v>
      </c>
      <c r="H158" s="13"/>
      <c r="I158" s="13"/>
      <c r="J158" s="13"/>
      <c r="K158" s="44"/>
    </row>
    <row r="159" spans="1:11" ht="17.25" customHeight="1" hidden="1">
      <c r="A159" s="26" t="s">
        <v>42</v>
      </c>
      <c r="B159" s="109" t="s">
        <v>80</v>
      </c>
      <c r="C159" s="110"/>
      <c r="D159" s="12"/>
      <c r="E159" s="13"/>
      <c r="F159" s="13"/>
      <c r="G159" s="36">
        <f t="shared" si="26"/>
        <v>0</v>
      </c>
      <c r="H159" s="13"/>
      <c r="I159" s="13"/>
      <c r="J159" s="13"/>
      <c r="K159" s="44"/>
    </row>
    <row r="160" spans="1:11" ht="15.75" customHeight="1" hidden="1">
      <c r="A160" s="26"/>
      <c r="B160" s="21"/>
      <c r="D160" s="12"/>
      <c r="E160" s="13"/>
      <c r="F160" s="13"/>
      <c r="G160" s="36">
        <f t="shared" si="26"/>
        <v>0</v>
      </c>
      <c r="H160" s="13"/>
      <c r="I160" s="13"/>
      <c r="J160" s="13"/>
      <c r="K160" s="44"/>
    </row>
    <row r="161" spans="1:11" ht="15.75" customHeight="1" hidden="1">
      <c r="A161" s="25"/>
      <c r="B161" s="21"/>
      <c r="D161" s="12"/>
      <c r="E161" s="13"/>
      <c r="F161" s="13"/>
      <c r="G161" s="36">
        <f t="shared" si="26"/>
        <v>0</v>
      </c>
      <c r="H161" s="13"/>
      <c r="I161" s="13"/>
      <c r="J161" s="13"/>
      <c r="K161" s="44"/>
    </row>
    <row r="162" spans="1:11" ht="15.75" customHeight="1" hidden="1">
      <c r="A162" s="25" t="s">
        <v>43</v>
      </c>
      <c r="B162" s="117" t="s">
        <v>18</v>
      </c>
      <c r="C162" s="118"/>
      <c r="D162" s="12"/>
      <c r="E162" s="13"/>
      <c r="F162" s="13"/>
      <c r="G162" s="36">
        <f t="shared" si="26"/>
        <v>0</v>
      </c>
      <c r="H162" s="13"/>
      <c r="I162" s="13"/>
      <c r="J162" s="13"/>
      <c r="K162" s="44"/>
    </row>
    <row r="163" spans="1:11" ht="15.75" customHeight="1" hidden="1">
      <c r="A163" s="26" t="s">
        <v>44</v>
      </c>
      <c r="B163" s="115" t="s">
        <v>81</v>
      </c>
      <c r="C163" s="116"/>
      <c r="D163" s="12"/>
      <c r="E163" s="13"/>
      <c r="F163" s="13"/>
      <c r="G163" s="36">
        <f t="shared" si="26"/>
        <v>0</v>
      </c>
      <c r="H163" s="13"/>
      <c r="I163" s="13"/>
      <c r="J163" s="13"/>
      <c r="K163" s="44"/>
    </row>
    <row r="164" spans="1:11" ht="15.75" customHeight="1" hidden="1">
      <c r="A164" s="26" t="s">
        <v>19</v>
      </c>
      <c r="B164" s="115" t="s">
        <v>48</v>
      </c>
      <c r="C164" s="116"/>
      <c r="D164" s="12"/>
      <c r="E164" s="13"/>
      <c r="F164" s="13"/>
      <c r="G164" s="36">
        <f t="shared" si="26"/>
        <v>0</v>
      </c>
      <c r="H164" s="13"/>
      <c r="I164" s="13"/>
      <c r="J164" s="13"/>
      <c r="K164" s="44"/>
    </row>
    <row r="165" spans="1:11" ht="15.75" customHeight="1" hidden="1">
      <c r="A165" s="26" t="s">
        <v>20</v>
      </c>
      <c r="B165" s="115" t="s">
        <v>24</v>
      </c>
      <c r="C165" s="116"/>
      <c r="D165" s="12"/>
      <c r="E165" s="13"/>
      <c r="F165" s="13"/>
      <c r="G165" s="36">
        <f t="shared" si="26"/>
        <v>0</v>
      </c>
      <c r="H165" s="13"/>
      <c r="I165" s="13"/>
      <c r="J165" s="13"/>
      <c r="K165" s="44"/>
    </row>
    <row r="166" spans="1:11" ht="15.75" customHeight="1" hidden="1">
      <c r="A166" s="26"/>
      <c r="B166" s="115"/>
      <c r="C166" s="116"/>
      <c r="D166" s="12"/>
      <c r="E166" s="13"/>
      <c r="F166" s="13"/>
      <c r="G166" s="36">
        <f t="shared" si="26"/>
        <v>0</v>
      </c>
      <c r="H166" s="13"/>
      <c r="I166" s="13"/>
      <c r="J166" s="13"/>
      <c r="K166" s="44"/>
    </row>
    <row r="167" spans="1:11" ht="15.75" customHeight="1" hidden="1">
      <c r="A167" s="26"/>
      <c r="B167" s="115"/>
      <c r="C167" s="116"/>
      <c r="D167" s="12"/>
      <c r="E167" s="13"/>
      <c r="F167" s="13"/>
      <c r="G167" s="36">
        <f t="shared" si="26"/>
        <v>0</v>
      </c>
      <c r="H167" s="13"/>
      <c r="I167" s="13"/>
      <c r="J167" s="13"/>
      <c r="K167" s="44"/>
    </row>
    <row r="168" spans="1:11" ht="15.75" customHeight="1" hidden="1">
      <c r="A168" s="25" t="s">
        <v>8</v>
      </c>
      <c r="B168" s="121" t="s">
        <v>138</v>
      </c>
      <c r="C168" s="122"/>
      <c r="D168" s="12"/>
      <c r="E168" s="13"/>
      <c r="F168" s="13"/>
      <c r="G168" s="36">
        <f t="shared" si="26"/>
        <v>0</v>
      </c>
      <c r="H168" s="13"/>
      <c r="I168" s="13"/>
      <c r="J168" s="13"/>
      <c r="K168" s="44"/>
    </row>
    <row r="169" spans="1:11" ht="15.75" customHeight="1" hidden="1">
      <c r="A169" s="25" t="s">
        <v>69</v>
      </c>
      <c r="B169" s="11" t="s">
        <v>70</v>
      </c>
      <c r="D169" s="12"/>
      <c r="E169" s="13"/>
      <c r="F169" s="13"/>
      <c r="G169" s="36">
        <f t="shared" si="26"/>
        <v>0</v>
      </c>
      <c r="H169" s="13"/>
      <c r="I169" s="13"/>
      <c r="J169" s="13"/>
      <c r="K169" s="44"/>
    </row>
    <row r="170" spans="1:11" ht="15" customHeight="1" hidden="1">
      <c r="A170" s="26" t="s">
        <v>9</v>
      </c>
      <c r="B170" s="11" t="s">
        <v>56</v>
      </c>
      <c r="D170" s="12"/>
      <c r="E170" s="13"/>
      <c r="F170" s="13"/>
      <c r="G170" s="36">
        <f t="shared" si="26"/>
        <v>0</v>
      </c>
      <c r="H170" s="13"/>
      <c r="I170" s="13"/>
      <c r="J170" s="13"/>
      <c r="K170" s="44"/>
    </row>
    <row r="171" spans="1:11" ht="15" customHeight="1" hidden="1">
      <c r="A171" s="26" t="s">
        <v>38</v>
      </c>
      <c r="B171" s="115" t="s">
        <v>57</v>
      </c>
      <c r="C171" s="116"/>
      <c r="D171" s="12"/>
      <c r="E171" s="13"/>
      <c r="F171" s="13"/>
      <c r="G171" s="36">
        <f t="shared" si="26"/>
        <v>0</v>
      </c>
      <c r="H171" s="13"/>
      <c r="I171" s="13"/>
      <c r="J171" s="13"/>
      <c r="K171" s="44"/>
    </row>
    <row r="172" spans="1:11" ht="14.25" customHeight="1" hidden="1">
      <c r="A172" s="26" t="s">
        <v>86</v>
      </c>
      <c r="B172" s="115" t="s">
        <v>75</v>
      </c>
      <c r="C172" s="116"/>
      <c r="D172" s="12"/>
      <c r="E172" s="13"/>
      <c r="F172" s="13"/>
      <c r="G172" s="36">
        <f t="shared" si="26"/>
        <v>0</v>
      </c>
      <c r="H172" s="13"/>
      <c r="I172" s="13"/>
      <c r="J172" s="13"/>
      <c r="K172" s="44"/>
    </row>
    <row r="173" spans="1:11" ht="18.75" customHeight="1" hidden="1">
      <c r="A173" s="26" t="s">
        <v>4</v>
      </c>
      <c r="B173" s="115" t="s">
        <v>97</v>
      </c>
      <c r="C173" s="116"/>
      <c r="D173" s="12"/>
      <c r="E173" s="13"/>
      <c r="F173" s="13"/>
      <c r="G173" s="36">
        <f aca="true" t="shared" si="27" ref="G173:G204">E173+F173</f>
        <v>0</v>
      </c>
      <c r="H173" s="13"/>
      <c r="I173" s="13"/>
      <c r="J173" s="13"/>
      <c r="K173" s="44"/>
    </row>
    <row r="174" spans="1:11" ht="18.75" customHeight="1" hidden="1">
      <c r="A174" s="26"/>
      <c r="B174" s="115"/>
      <c r="C174" s="116"/>
      <c r="D174" s="12"/>
      <c r="E174" s="13"/>
      <c r="F174" s="13"/>
      <c r="G174" s="36">
        <f t="shared" si="27"/>
        <v>0</v>
      </c>
      <c r="H174" s="13"/>
      <c r="I174" s="13"/>
      <c r="J174" s="13"/>
      <c r="K174" s="44"/>
    </row>
    <row r="175" spans="1:11" ht="18.75" customHeight="1" hidden="1">
      <c r="A175" s="26"/>
      <c r="B175" s="115"/>
      <c r="C175" s="116"/>
      <c r="D175" s="12"/>
      <c r="E175" s="13"/>
      <c r="F175" s="13"/>
      <c r="G175" s="36">
        <f t="shared" si="27"/>
        <v>0</v>
      </c>
      <c r="H175" s="13"/>
      <c r="I175" s="13"/>
      <c r="J175" s="13"/>
      <c r="K175" s="44"/>
    </row>
    <row r="176" spans="1:11" ht="13.5" customHeight="1" hidden="1">
      <c r="A176" s="26"/>
      <c r="B176" s="115"/>
      <c r="C176" s="116"/>
      <c r="D176" s="12"/>
      <c r="E176" s="13"/>
      <c r="F176" s="13"/>
      <c r="G176" s="36">
        <f t="shared" si="27"/>
        <v>0</v>
      </c>
      <c r="H176" s="13"/>
      <c r="I176" s="13"/>
      <c r="J176" s="13"/>
      <c r="K176" s="44"/>
    </row>
    <row r="177" spans="1:11" ht="13.5" customHeight="1" hidden="1">
      <c r="A177" s="26"/>
      <c r="B177" s="115"/>
      <c r="C177" s="116"/>
      <c r="D177" s="12"/>
      <c r="E177" s="13"/>
      <c r="F177" s="13"/>
      <c r="G177" s="36">
        <f t="shared" si="27"/>
        <v>0</v>
      </c>
      <c r="H177" s="13"/>
      <c r="I177" s="13"/>
      <c r="J177" s="13"/>
      <c r="K177" s="44"/>
    </row>
    <row r="178" spans="1:11" ht="13.5" customHeight="1" hidden="1">
      <c r="A178" s="27"/>
      <c r="B178" s="17"/>
      <c r="C178" s="69"/>
      <c r="D178" s="12"/>
      <c r="E178" s="13"/>
      <c r="F178" s="13"/>
      <c r="G178" s="36">
        <f t="shared" si="27"/>
        <v>0</v>
      </c>
      <c r="H178" s="13"/>
      <c r="I178" s="13"/>
      <c r="J178" s="13"/>
      <c r="K178" s="44"/>
    </row>
    <row r="179" spans="1:11" ht="13.5" customHeight="1" hidden="1">
      <c r="A179" s="25">
        <v>1100</v>
      </c>
      <c r="B179" s="28" t="s">
        <v>89</v>
      </c>
      <c r="D179" s="12"/>
      <c r="E179" s="13"/>
      <c r="F179" s="13"/>
      <c r="G179" s="36">
        <f t="shared" si="27"/>
        <v>0</v>
      </c>
      <c r="H179" s="13"/>
      <c r="I179" s="13"/>
      <c r="J179" s="13"/>
      <c r="K179" s="44"/>
    </row>
    <row r="180" spans="1:11" ht="13.5" customHeight="1" hidden="1">
      <c r="A180" s="26" t="s">
        <v>98</v>
      </c>
      <c r="B180" s="29" t="s">
        <v>127</v>
      </c>
      <c r="D180" s="12"/>
      <c r="E180" s="13"/>
      <c r="F180" s="13"/>
      <c r="G180" s="36">
        <f t="shared" si="27"/>
        <v>0</v>
      </c>
      <c r="H180" s="13"/>
      <c r="I180" s="13"/>
      <c r="J180" s="13"/>
      <c r="K180" s="44"/>
    </row>
    <row r="181" spans="1:11" ht="13.5" customHeight="1" hidden="1">
      <c r="A181" s="30">
        <v>1102</v>
      </c>
      <c r="B181" s="119" t="s">
        <v>26</v>
      </c>
      <c r="C181" s="120"/>
      <c r="D181" s="12"/>
      <c r="E181" s="13"/>
      <c r="F181" s="13"/>
      <c r="G181" s="36">
        <f t="shared" si="27"/>
        <v>0</v>
      </c>
      <c r="H181" s="13"/>
      <c r="I181" s="13"/>
      <c r="J181" s="13"/>
      <c r="K181" s="44"/>
    </row>
    <row r="182" spans="1:11" ht="13.5" customHeight="1" hidden="1">
      <c r="A182" s="31"/>
      <c r="B182" s="32" t="s">
        <v>88</v>
      </c>
      <c r="D182" s="12"/>
      <c r="E182" s="13"/>
      <c r="F182" s="13"/>
      <c r="G182" s="36">
        <f t="shared" si="27"/>
        <v>0</v>
      </c>
      <c r="H182" s="13"/>
      <c r="I182" s="13"/>
      <c r="J182" s="13"/>
      <c r="K182" s="44"/>
    </row>
    <row r="183" spans="1:11" ht="13.5" customHeight="1" hidden="1">
      <c r="A183" s="5"/>
      <c r="B183" s="6"/>
      <c r="C183" s="70"/>
      <c r="D183" s="12"/>
      <c r="E183" s="13"/>
      <c r="F183" s="13"/>
      <c r="G183" s="36">
        <f t="shared" si="27"/>
        <v>0</v>
      </c>
      <c r="H183" s="13"/>
      <c r="I183" s="13"/>
      <c r="J183" s="13"/>
      <c r="K183" s="44"/>
    </row>
    <row r="184" spans="1:11" ht="18" hidden="1">
      <c r="A184" s="3"/>
      <c r="B184" s="3"/>
      <c r="C184" s="65"/>
      <c r="D184" s="12"/>
      <c r="E184" s="13"/>
      <c r="F184" s="13"/>
      <c r="G184" s="36">
        <f t="shared" si="27"/>
        <v>0</v>
      </c>
      <c r="H184" s="13"/>
      <c r="I184" s="13"/>
      <c r="J184" s="13"/>
      <c r="K184" s="44"/>
    </row>
    <row r="185" spans="1:11" ht="18" hidden="1">
      <c r="A185" s="3"/>
      <c r="B185" s="3"/>
      <c r="C185" s="68"/>
      <c r="D185" s="12"/>
      <c r="E185" s="13"/>
      <c r="F185" s="13"/>
      <c r="G185" s="36">
        <f t="shared" si="27"/>
        <v>0</v>
      </c>
      <c r="H185" s="13"/>
      <c r="I185" s="13"/>
      <c r="J185" s="13"/>
      <c r="K185" s="44"/>
    </row>
    <row r="186" spans="1:11" ht="18" hidden="1">
      <c r="A186" s="3"/>
      <c r="B186" s="3"/>
      <c r="C186" s="65"/>
      <c r="D186" s="12"/>
      <c r="E186" s="13"/>
      <c r="F186" s="13"/>
      <c r="G186" s="36">
        <f t="shared" si="27"/>
        <v>0</v>
      </c>
      <c r="H186" s="13"/>
      <c r="I186" s="13"/>
      <c r="J186" s="13"/>
      <c r="K186" s="44"/>
    </row>
    <row r="187" spans="1:11" ht="18" hidden="1">
      <c r="A187" s="3"/>
      <c r="B187" s="3"/>
      <c r="C187" s="65"/>
      <c r="D187" s="12"/>
      <c r="E187" s="13"/>
      <c r="F187" s="13"/>
      <c r="G187" s="36">
        <f t="shared" si="27"/>
        <v>0</v>
      </c>
      <c r="H187" s="13"/>
      <c r="I187" s="13"/>
      <c r="J187" s="13"/>
      <c r="K187" s="44"/>
    </row>
    <row r="188" spans="1:11" ht="18" hidden="1">
      <c r="A188" s="3"/>
      <c r="B188" s="3"/>
      <c r="C188" s="65"/>
      <c r="D188" s="12"/>
      <c r="E188" s="13"/>
      <c r="F188" s="13"/>
      <c r="G188" s="36">
        <f t="shared" si="27"/>
        <v>0</v>
      </c>
      <c r="H188" s="13"/>
      <c r="I188" s="13"/>
      <c r="J188" s="13"/>
      <c r="K188" s="44"/>
    </row>
    <row r="189" spans="1:11" ht="15" customHeight="1" hidden="1">
      <c r="A189" s="3"/>
      <c r="B189" s="3"/>
      <c r="C189" s="65"/>
      <c r="D189" s="12"/>
      <c r="E189" s="13"/>
      <c r="F189" s="13"/>
      <c r="G189" s="36">
        <f t="shared" si="27"/>
        <v>0</v>
      </c>
      <c r="H189" s="13"/>
      <c r="I189" s="13"/>
      <c r="J189" s="13"/>
      <c r="K189" s="44"/>
    </row>
    <row r="190" spans="1:11" ht="16.5" customHeight="1" hidden="1">
      <c r="A190" s="3"/>
      <c r="B190" s="3"/>
      <c r="C190" s="65"/>
      <c r="D190" s="12"/>
      <c r="E190" s="13"/>
      <c r="F190" s="13"/>
      <c r="G190" s="36">
        <f t="shared" si="27"/>
        <v>0</v>
      </c>
      <c r="H190" s="13"/>
      <c r="I190" s="13"/>
      <c r="J190" s="13"/>
      <c r="K190" s="44"/>
    </row>
    <row r="191" spans="1:11" ht="9.75" customHeight="1" hidden="1">
      <c r="A191" s="3"/>
      <c r="B191" s="3"/>
      <c r="C191" s="65"/>
      <c r="D191" s="12"/>
      <c r="E191" s="13"/>
      <c r="F191" s="13"/>
      <c r="G191" s="36">
        <f t="shared" si="27"/>
        <v>0</v>
      </c>
      <c r="H191" s="13"/>
      <c r="I191" s="13"/>
      <c r="J191" s="13"/>
      <c r="K191" s="44"/>
    </row>
    <row r="192" spans="1:11" ht="18" hidden="1">
      <c r="A192" s="3"/>
      <c r="B192" s="3"/>
      <c r="C192" s="65"/>
      <c r="D192" s="12"/>
      <c r="E192" s="13"/>
      <c r="F192" s="13"/>
      <c r="G192" s="36">
        <f t="shared" si="27"/>
        <v>0</v>
      </c>
      <c r="H192" s="13"/>
      <c r="I192" s="13"/>
      <c r="J192" s="13"/>
      <c r="K192" s="44"/>
    </row>
    <row r="193" spans="1:11" ht="18" hidden="1">
      <c r="A193" s="3"/>
      <c r="B193" s="3"/>
      <c r="C193" s="65"/>
      <c r="D193" s="12"/>
      <c r="E193" s="13"/>
      <c r="F193" s="13"/>
      <c r="G193" s="36">
        <f t="shared" si="27"/>
        <v>0</v>
      </c>
      <c r="H193" s="13"/>
      <c r="I193" s="13"/>
      <c r="J193" s="13"/>
      <c r="K193" s="44"/>
    </row>
    <row r="194" spans="1:11" ht="18" hidden="1">
      <c r="A194" s="3"/>
      <c r="B194" s="3"/>
      <c r="C194" s="65"/>
      <c r="D194" s="12"/>
      <c r="E194" s="13"/>
      <c r="F194" s="13"/>
      <c r="G194" s="36">
        <f t="shared" si="27"/>
        <v>0</v>
      </c>
      <c r="H194" s="13"/>
      <c r="I194" s="13"/>
      <c r="J194" s="13"/>
      <c r="K194" s="44"/>
    </row>
    <row r="195" spans="1:11" ht="18" hidden="1">
      <c r="A195" s="3"/>
      <c r="B195" s="3"/>
      <c r="C195" s="65"/>
      <c r="D195" s="12"/>
      <c r="E195" s="13"/>
      <c r="F195" s="13"/>
      <c r="G195" s="36">
        <f t="shared" si="27"/>
        <v>0</v>
      </c>
      <c r="H195" s="13"/>
      <c r="I195" s="13"/>
      <c r="J195" s="13"/>
      <c r="K195" s="44"/>
    </row>
    <row r="196" spans="1:11" ht="18" hidden="1">
      <c r="A196" s="3"/>
      <c r="B196" s="3"/>
      <c r="C196" s="65"/>
      <c r="D196" s="12"/>
      <c r="E196" s="13"/>
      <c r="F196" s="13"/>
      <c r="G196" s="36">
        <f t="shared" si="27"/>
        <v>0</v>
      </c>
      <c r="H196" s="13"/>
      <c r="I196" s="13"/>
      <c r="J196" s="13"/>
      <c r="K196" s="44"/>
    </row>
    <row r="197" spans="1:11" ht="18" hidden="1">
      <c r="A197" s="3"/>
      <c r="B197" s="3"/>
      <c r="C197" s="65"/>
      <c r="D197" s="12"/>
      <c r="E197" s="13"/>
      <c r="F197" s="13"/>
      <c r="G197" s="36">
        <f t="shared" si="27"/>
        <v>0</v>
      </c>
      <c r="H197" s="13"/>
      <c r="I197" s="13"/>
      <c r="J197" s="13"/>
      <c r="K197" s="44"/>
    </row>
    <row r="198" spans="1:11" ht="12.75" customHeight="1" hidden="1">
      <c r="A198" s="3"/>
      <c r="B198" s="3"/>
      <c r="C198" s="65"/>
      <c r="D198" s="12"/>
      <c r="E198" s="13"/>
      <c r="F198" s="13"/>
      <c r="G198" s="36">
        <f t="shared" si="27"/>
        <v>0</v>
      </c>
      <c r="H198" s="13"/>
      <c r="I198" s="13"/>
      <c r="J198" s="13"/>
      <c r="K198" s="44"/>
    </row>
    <row r="199" spans="1:11" ht="18" hidden="1">
      <c r="A199" s="3"/>
      <c r="B199" s="3"/>
      <c r="C199" s="65"/>
      <c r="D199" s="12"/>
      <c r="E199" s="13"/>
      <c r="F199" s="13"/>
      <c r="G199" s="36">
        <f t="shared" si="27"/>
        <v>0</v>
      </c>
      <c r="H199" s="13"/>
      <c r="I199" s="13"/>
      <c r="J199" s="13"/>
      <c r="K199" s="44"/>
    </row>
    <row r="200" spans="1:11" ht="18" hidden="1">
      <c r="A200" s="3"/>
      <c r="B200" s="3"/>
      <c r="C200" s="65"/>
      <c r="D200" s="12"/>
      <c r="E200" s="13"/>
      <c r="F200" s="13"/>
      <c r="G200" s="36">
        <f t="shared" si="27"/>
        <v>0</v>
      </c>
      <c r="H200" s="13"/>
      <c r="I200" s="13"/>
      <c r="J200" s="13"/>
      <c r="K200" s="44"/>
    </row>
    <row r="201" spans="1:11" ht="12.75" customHeight="1" hidden="1">
      <c r="A201" s="3"/>
      <c r="B201" s="3"/>
      <c r="C201" s="65"/>
      <c r="D201" s="12"/>
      <c r="E201" s="13"/>
      <c r="F201" s="13"/>
      <c r="G201" s="36">
        <f t="shared" si="27"/>
        <v>0</v>
      </c>
      <c r="H201" s="13"/>
      <c r="I201" s="13"/>
      <c r="J201" s="13"/>
      <c r="K201" s="44"/>
    </row>
    <row r="202" spans="1:11" ht="12.75" customHeight="1" hidden="1">
      <c r="A202" s="3"/>
      <c r="B202" s="3"/>
      <c r="C202" s="65"/>
      <c r="D202" s="12"/>
      <c r="E202" s="13"/>
      <c r="F202" s="13"/>
      <c r="G202" s="36">
        <f t="shared" si="27"/>
        <v>0</v>
      </c>
      <c r="H202" s="13"/>
      <c r="I202" s="13"/>
      <c r="J202" s="13"/>
      <c r="K202" s="44"/>
    </row>
    <row r="203" spans="1:11" ht="18" hidden="1">
      <c r="A203" s="3"/>
      <c r="B203" s="3"/>
      <c r="C203" s="65"/>
      <c r="D203" s="12"/>
      <c r="E203" s="13"/>
      <c r="F203" s="13"/>
      <c r="G203" s="36">
        <f t="shared" si="27"/>
        <v>0</v>
      </c>
      <c r="H203" s="13"/>
      <c r="I203" s="13"/>
      <c r="J203" s="13"/>
      <c r="K203" s="44"/>
    </row>
    <row r="204" spans="1:11" ht="28.5" customHeight="1" hidden="1">
      <c r="A204" s="3"/>
      <c r="B204" s="3"/>
      <c r="C204" s="65"/>
      <c r="D204" s="12"/>
      <c r="E204" s="13"/>
      <c r="F204" s="13"/>
      <c r="G204" s="36">
        <f t="shared" si="27"/>
        <v>0</v>
      </c>
      <c r="H204" s="13"/>
      <c r="I204" s="13"/>
      <c r="J204" s="13"/>
      <c r="K204" s="44"/>
    </row>
    <row r="205" spans="1:11" ht="28.5" customHeight="1" hidden="1">
      <c r="A205" s="3"/>
      <c r="B205" s="3"/>
      <c r="C205" s="65"/>
      <c r="D205" s="12"/>
      <c r="E205" s="13"/>
      <c r="F205" s="13"/>
      <c r="G205" s="36">
        <f aca="true" t="shared" si="28" ref="G205:G236">E205+F205</f>
        <v>0</v>
      </c>
      <c r="H205" s="13"/>
      <c r="I205" s="13"/>
      <c r="J205" s="13"/>
      <c r="K205" s="44"/>
    </row>
    <row r="206" spans="1:11" ht="24.75" customHeight="1" hidden="1">
      <c r="A206" s="3"/>
      <c r="B206" s="3"/>
      <c r="C206" s="65"/>
      <c r="D206" s="12"/>
      <c r="E206" s="13"/>
      <c r="F206" s="13"/>
      <c r="G206" s="36">
        <f t="shared" si="28"/>
        <v>0</v>
      </c>
      <c r="H206" s="13"/>
      <c r="I206" s="13"/>
      <c r="J206" s="13"/>
      <c r="K206" s="44"/>
    </row>
    <row r="207" spans="1:11" ht="18" hidden="1">
      <c r="A207" s="3"/>
      <c r="B207" s="3"/>
      <c r="C207" s="65"/>
      <c r="D207" s="12"/>
      <c r="E207" s="13"/>
      <c r="F207" s="13"/>
      <c r="G207" s="36">
        <f t="shared" si="28"/>
        <v>0</v>
      </c>
      <c r="H207" s="13"/>
      <c r="I207" s="13"/>
      <c r="J207" s="13"/>
      <c r="K207" s="44"/>
    </row>
    <row r="208" spans="1:11" ht="18" hidden="1">
      <c r="A208" s="3"/>
      <c r="B208" s="3"/>
      <c r="C208" s="65"/>
      <c r="D208" s="12"/>
      <c r="E208" s="13"/>
      <c r="F208" s="13"/>
      <c r="G208" s="36">
        <f t="shared" si="28"/>
        <v>0</v>
      </c>
      <c r="H208" s="13"/>
      <c r="I208" s="13"/>
      <c r="J208" s="13"/>
      <c r="K208" s="44"/>
    </row>
    <row r="209" spans="1:11" ht="18" hidden="1">
      <c r="A209" s="3"/>
      <c r="B209" s="3"/>
      <c r="C209" s="65"/>
      <c r="D209" s="12"/>
      <c r="E209" s="13"/>
      <c r="F209" s="13"/>
      <c r="G209" s="36">
        <f t="shared" si="28"/>
        <v>0</v>
      </c>
      <c r="H209" s="13"/>
      <c r="I209" s="13"/>
      <c r="J209" s="13"/>
      <c r="K209" s="44"/>
    </row>
    <row r="210" spans="1:11" ht="18" hidden="1">
      <c r="A210" s="3"/>
      <c r="B210" s="3"/>
      <c r="C210" s="65"/>
      <c r="D210" s="12"/>
      <c r="E210" s="13"/>
      <c r="F210" s="13"/>
      <c r="G210" s="36">
        <f t="shared" si="28"/>
        <v>0</v>
      </c>
      <c r="H210" s="13"/>
      <c r="I210" s="13"/>
      <c r="J210" s="13"/>
      <c r="K210" s="44"/>
    </row>
    <row r="211" spans="1:11" ht="18" hidden="1">
      <c r="A211" s="3"/>
      <c r="B211" s="3"/>
      <c r="C211" s="65"/>
      <c r="D211" s="12"/>
      <c r="E211" s="13"/>
      <c r="F211" s="13"/>
      <c r="G211" s="36">
        <f t="shared" si="28"/>
        <v>0</v>
      </c>
      <c r="H211" s="13"/>
      <c r="I211" s="13"/>
      <c r="J211" s="13"/>
      <c r="K211" s="44"/>
    </row>
    <row r="212" spans="1:11" ht="18" hidden="1">
      <c r="A212" s="3"/>
      <c r="B212" s="3"/>
      <c r="C212" s="65"/>
      <c r="D212" s="12"/>
      <c r="E212" s="13"/>
      <c r="F212" s="13"/>
      <c r="G212" s="36">
        <f t="shared" si="28"/>
        <v>0</v>
      </c>
      <c r="H212" s="13"/>
      <c r="I212" s="13"/>
      <c r="J212" s="13"/>
      <c r="K212" s="44"/>
    </row>
    <row r="213" spans="1:11" ht="18" hidden="1">
      <c r="A213" s="3"/>
      <c r="B213" s="3"/>
      <c r="C213" s="65"/>
      <c r="D213" s="12"/>
      <c r="E213" s="13"/>
      <c r="F213" s="13"/>
      <c r="G213" s="36">
        <f t="shared" si="28"/>
        <v>0</v>
      </c>
      <c r="H213" s="13"/>
      <c r="I213" s="13"/>
      <c r="J213" s="13"/>
      <c r="K213" s="44"/>
    </row>
    <row r="214" spans="1:11" ht="15.75" customHeight="1" hidden="1">
      <c r="A214" s="3"/>
      <c r="B214" s="3"/>
      <c r="C214" s="65"/>
      <c r="D214" s="12"/>
      <c r="E214" s="13"/>
      <c r="F214" s="13"/>
      <c r="G214" s="36">
        <f t="shared" si="28"/>
        <v>0</v>
      </c>
      <c r="H214" s="13"/>
      <c r="I214" s="13"/>
      <c r="J214" s="13"/>
      <c r="K214" s="44"/>
    </row>
    <row r="215" spans="1:11" ht="12.75" customHeight="1" hidden="1">
      <c r="A215" s="3"/>
      <c r="B215" s="3"/>
      <c r="C215" s="65"/>
      <c r="D215" s="12"/>
      <c r="E215" s="13"/>
      <c r="F215" s="13"/>
      <c r="G215" s="36">
        <f t="shared" si="28"/>
        <v>0</v>
      </c>
      <c r="H215" s="13"/>
      <c r="I215" s="13"/>
      <c r="J215" s="13"/>
      <c r="K215" s="44"/>
    </row>
    <row r="216" spans="1:11" ht="18" hidden="1">
      <c r="A216" s="3"/>
      <c r="B216" s="3"/>
      <c r="C216" s="65"/>
      <c r="D216" s="12"/>
      <c r="E216" s="13"/>
      <c r="F216" s="13"/>
      <c r="G216" s="36">
        <f t="shared" si="28"/>
        <v>0</v>
      </c>
      <c r="H216" s="13"/>
      <c r="I216" s="13"/>
      <c r="J216" s="13"/>
      <c r="K216" s="44"/>
    </row>
    <row r="217" spans="1:11" ht="18" hidden="1">
      <c r="A217" s="3"/>
      <c r="B217" s="3"/>
      <c r="C217" s="65"/>
      <c r="D217" s="12"/>
      <c r="E217" s="13"/>
      <c r="F217" s="13"/>
      <c r="G217" s="36">
        <f t="shared" si="28"/>
        <v>0</v>
      </c>
      <c r="H217" s="13"/>
      <c r="I217" s="13"/>
      <c r="J217" s="13"/>
      <c r="K217" s="44"/>
    </row>
    <row r="218" spans="1:11" ht="18" hidden="1">
      <c r="A218" s="3"/>
      <c r="B218" s="3"/>
      <c r="C218" s="65"/>
      <c r="D218" s="12"/>
      <c r="E218" s="13"/>
      <c r="F218" s="13"/>
      <c r="G218" s="36">
        <f t="shared" si="28"/>
        <v>0</v>
      </c>
      <c r="H218" s="13"/>
      <c r="I218" s="13"/>
      <c r="J218" s="13"/>
      <c r="K218" s="44"/>
    </row>
    <row r="219" spans="1:11" ht="18" hidden="1">
      <c r="A219" s="3"/>
      <c r="B219" s="3"/>
      <c r="C219" s="65"/>
      <c r="D219" s="12"/>
      <c r="E219" s="13"/>
      <c r="F219" s="13"/>
      <c r="G219" s="36">
        <f t="shared" si="28"/>
        <v>0</v>
      </c>
      <c r="H219" s="13"/>
      <c r="I219" s="13"/>
      <c r="J219" s="13"/>
      <c r="K219" s="44"/>
    </row>
    <row r="220" spans="1:11" ht="18" hidden="1">
      <c r="A220" s="3"/>
      <c r="B220" s="3"/>
      <c r="C220" s="65"/>
      <c r="D220" s="12"/>
      <c r="E220" s="13"/>
      <c r="F220" s="13"/>
      <c r="G220" s="36">
        <f t="shared" si="28"/>
        <v>0</v>
      </c>
      <c r="H220" s="13"/>
      <c r="I220" s="13"/>
      <c r="J220" s="13"/>
      <c r="K220" s="44"/>
    </row>
    <row r="221" spans="1:11" ht="18" hidden="1">
      <c r="A221" s="3"/>
      <c r="B221" s="3"/>
      <c r="C221" s="65"/>
      <c r="D221" s="12"/>
      <c r="E221" s="13"/>
      <c r="F221" s="13"/>
      <c r="G221" s="36">
        <f t="shared" si="28"/>
        <v>0</v>
      </c>
      <c r="H221" s="13"/>
      <c r="I221" s="13"/>
      <c r="J221" s="13"/>
      <c r="K221" s="44"/>
    </row>
    <row r="222" spans="1:11" ht="18" hidden="1">
      <c r="A222" s="3"/>
      <c r="B222" s="3"/>
      <c r="C222" s="65"/>
      <c r="D222" s="12"/>
      <c r="E222" s="13"/>
      <c r="F222" s="13"/>
      <c r="G222" s="36">
        <f t="shared" si="28"/>
        <v>0</v>
      </c>
      <c r="H222" s="13"/>
      <c r="I222" s="13"/>
      <c r="J222" s="13"/>
      <c r="K222" s="44"/>
    </row>
    <row r="223" spans="1:11" ht="18" hidden="1">
      <c r="A223" s="3"/>
      <c r="B223" s="3"/>
      <c r="C223" s="65"/>
      <c r="D223" s="12"/>
      <c r="E223" s="13"/>
      <c r="F223" s="13"/>
      <c r="G223" s="36">
        <f t="shared" si="28"/>
        <v>0</v>
      </c>
      <c r="H223" s="13"/>
      <c r="I223" s="13"/>
      <c r="J223" s="13"/>
      <c r="K223" s="44"/>
    </row>
    <row r="224" spans="1:11" ht="18" hidden="1">
      <c r="A224" s="3"/>
      <c r="B224" s="3"/>
      <c r="C224" s="65"/>
      <c r="D224" s="12"/>
      <c r="E224" s="13"/>
      <c r="F224" s="13"/>
      <c r="G224" s="36">
        <f t="shared" si="28"/>
        <v>0</v>
      </c>
      <c r="H224" s="13"/>
      <c r="I224" s="13"/>
      <c r="J224" s="13"/>
      <c r="K224" s="44"/>
    </row>
    <row r="225" spans="1:11" ht="18" hidden="1">
      <c r="A225" s="3"/>
      <c r="B225" s="3"/>
      <c r="C225" s="65"/>
      <c r="D225" s="12"/>
      <c r="E225" s="13"/>
      <c r="F225" s="13"/>
      <c r="G225" s="36">
        <f t="shared" si="28"/>
        <v>0</v>
      </c>
      <c r="H225" s="13"/>
      <c r="I225" s="13"/>
      <c r="J225" s="13"/>
      <c r="K225" s="44"/>
    </row>
    <row r="226" spans="1:11" ht="18" hidden="1">
      <c r="A226" s="3"/>
      <c r="B226" s="3"/>
      <c r="C226" s="65"/>
      <c r="D226" s="12"/>
      <c r="E226" s="13"/>
      <c r="F226" s="13"/>
      <c r="G226" s="36">
        <f t="shared" si="28"/>
        <v>0</v>
      </c>
      <c r="H226" s="13"/>
      <c r="I226" s="13"/>
      <c r="J226" s="13"/>
      <c r="K226" s="44"/>
    </row>
    <row r="227" spans="1:11" ht="18" hidden="1">
      <c r="A227" s="3"/>
      <c r="B227" s="3"/>
      <c r="C227" s="65"/>
      <c r="D227" s="12"/>
      <c r="E227" s="13"/>
      <c r="F227" s="13"/>
      <c r="G227" s="36">
        <f t="shared" si="28"/>
        <v>0</v>
      </c>
      <c r="H227" s="13"/>
      <c r="I227" s="13"/>
      <c r="J227" s="13"/>
      <c r="K227" s="44"/>
    </row>
    <row r="228" spans="1:11" ht="18" hidden="1">
      <c r="A228" s="3"/>
      <c r="B228" s="3"/>
      <c r="C228" s="65"/>
      <c r="D228" s="12"/>
      <c r="E228" s="13"/>
      <c r="F228" s="13"/>
      <c r="G228" s="36">
        <f t="shared" si="28"/>
        <v>0</v>
      </c>
      <c r="H228" s="13"/>
      <c r="I228" s="13"/>
      <c r="J228" s="13"/>
      <c r="K228" s="44"/>
    </row>
    <row r="229" spans="1:11" ht="18" hidden="1">
      <c r="A229" s="3"/>
      <c r="B229" s="3"/>
      <c r="C229" s="65"/>
      <c r="D229" s="12"/>
      <c r="E229" s="13"/>
      <c r="F229" s="13"/>
      <c r="G229" s="36">
        <f t="shared" si="28"/>
        <v>0</v>
      </c>
      <c r="H229" s="13"/>
      <c r="I229" s="13"/>
      <c r="J229" s="13"/>
      <c r="K229" s="44"/>
    </row>
    <row r="230" spans="1:11" ht="18" hidden="1">
      <c r="A230" s="3"/>
      <c r="B230" s="3"/>
      <c r="C230" s="65"/>
      <c r="D230" s="12"/>
      <c r="E230" s="13"/>
      <c r="F230" s="13"/>
      <c r="G230" s="36">
        <f t="shared" si="28"/>
        <v>0</v>
      </c>
      <c r="H230" s="13"/>
      <c r="I230" s="13"/>
      <c r="J230" s="13"/>
      <c r="K230" s="44"/>
    </row>
    <row r="231" spans="1:11" ht="18" hidden="1">
      <c r="A231" s="3"/>
      <c r="B231" s="3"/>
      <c r="C231" s="65"/>
      <c r="D231" s="12"/>
      <c r="E231" s="13"/>
      <c r="F231" s="13"/>
      <c r="G231" s="36">
        <f t="shared" si="28"/>
        <v>0</v>
      </c>
      <c r="H231" s="13"/>
      <c r="I231" s="13"/>
      <c r="J231" s="13"/>
      <c r="K231" s="44"/>
    </row>
    <row r="232" spans="1:11" ht="18" hidden="1">
      <c r="A232" s="3"/>
      <c r="B232" s="3"/>
      <c r="C232" s="65"/>
      <c r="D232" s="12"/>
      <c r="E232" s="13"/>
      <c r="F232" s="13"/>
      <c r="G232" s="36">
        <f t="shared" si="28"/>
        <v>0</v>
      </c>
      <c r="H232" s="13"/>
      <c r="I232" s="13"/>
      <c r="J232" s="13"/>
      <c r="K232" s="44"/>
    </row>
    <row r="233" spans="1:11" ht="18" hidden="1">
      <c r="A233" s="3"/>
      <c r="B233" s="3"/>
      <c r="C233" s="65"/>
      <c r="D233" s="12"/>
      <c r="E233" s="13"/>
      <c r="F233" s="13"/>
      <c r="G233" s="36">
        <f t="shared" si="28"/>
        <v>0</v>
      </c>
      <c r="H233" s="13"/>
      <c r="I233" s="13"/>
      <c r="J233" s="13"/>
      <c r="K233" s="44"/>
    </row>
    <row r="234" spans="1:11" ht="18" hidden="1">
      <c r="A234" s="3"/>
      <c r="B234" s="3"/>
      <c r="C234" s="65"/>
      <c r="D234" s="12"/>
      <c r="E234" s="13"/>
      <c r="F234" s="13"/>
      <c r="G234" s="36">
        <f t="shared" si="28"/>
        <v>0</v>
      </c>
      <c r="H234" s="13"/>
      <c r="I234" s="13"/>
      <c r="J234" s="13"/>
      <c r="K234" s="44"/>
    </row>
    <row r="235" spans="1:11" ht="18" hidden="1">
      <c r="A235" s="3"/>
      <c r="B235" s="3"/>
      <c r="C235" s="65"/>
      <c r="D235" s="12"/>
      <c r="E235" s="13"/>
      <c r="F235" s="13"/>
      <c r="G235" s="36">
        <f t="shared" si="28"/>
        <v>0</v>
      </c>
      <c r="H235" s="13"/>
      <c r="I235" s="13"/>
      <c r="J235" s="13"/>
      <c r="K235" s="44"/>
    </row>
    <row r="236" spans="1:11" ht="18" hidden="1">
      <c r="A236" s="3"/>
      <c r="B236" s="3"/>
      <c r="C236" s="65"/>
      <c r="D236" s="12"/>
      <c r="E236" s="13"/>
      <c r="F236" s="13"/>
      <c r="G236" s="36">
        <f t="shared" si="28"/>
        <v>0</v>
      </c>
      <c r="H236" s="13"/>
      <c r="I236" s="13"/>
      <c r="J236" s="13"/>
      <c r="K236" s="44"/>
    </row>
    <row r="237" spans="1:11" ht="18" hidden="1">
      <c r="A237" s="3"/>
      <c r="B237" s="3"/>
      <c r="C237" s="65"/>
      <c r="D237" s="12"/>
      <c r="E237" s="13"/>
      <c r="F237" s="13"/>
      <c r="G237" s="36">
        <f aca="true" t="shared" si="29" ref="G237:G268">E237+F237</f>
        <v>0</v>
      </c>
      <c r="H237" s="13"/>
      <c r="I237" s="13"/>
      <c r="J237" s="13"/>
      <c r="K237" s="44"/>
    </row>
    <row r="238" spans="1:11" ht="18" hidden="1">
      <c r="A238" s="3"/>
      <c r="B238" s="3"/>
      <c r="C238" s="65"/>
      <c r="D238" s="12"/>
      <c r="E238" s="13"/>
      <c r="F238" s="13"/>
      <c r="G238" s="36">
        <f t="shared" si="29"/>
        <v>0</v>
      </c>
      <c r="H238" s="13"/>
      <c r="I238" s="13"/>
      <c r="J238" s="13"/>
      <c r="K238" s="44"/>
    </row>
    <row r="239" spans="1:11" ht="18" hidden="1">
      <c r="A239" s="3"/>
      <c r="B239" s="3"/>
      <c r="C239" s="65"/>
      <c r="D239" s="12"/>
      <c r="E239" s="13"/>
      <c r="F239" s="13"/>
      <c r="G239" s="36">
        <f t="shared" si="29"/>
        <v>0</v>
      </c>
      <c r="H239" s="13"/>
      <c r="I239" s="13"/>
      <c r="J239" s="13"/>
      <c r="K239" s="44"/>
    </row>
    <row r="240" spans="1:11" ht="18" hidden="1">
      <c r="A240" s="3"/>
      <c r="B240" s="3"/>
      <c r="C240" s="65"/>
      <c r="D240" s="12"/>
      <c r="E240" s="13"/>
      <c r="F240" s="13"/>
      <c r="G240" s="36">
        <f t="shared" si="29"/>
        <v>0</v>
      </c>
      <c r="H240" s="13"/>
      <c r="I240" s="13"/>
      <c r="J240" s="13"/>
      <c r="K240" s="44"/>
    </row>
    <row r="241" spans="1:11" ht="18" hidden="1">
      <c r="A241" s="3"/>
      <c r="B241" s="3"/>
      <c r="C241" s="65"/>
      <c r="D241" s="12"/>
      <c r="E241" s="13"/>
      <c r="F241" s="13"/>
      <c r="G241" s="36">
        <f t="shared" si="29"/>
        <v>0</v>
      </c>
      <c r="H241" s="13"/>
      <c r="I241" s="13"/>
      <c r="J241" s="13"/>
      <c r="K241" s="44"/>
    </row>
    <row r="242" spans="1:11" ht="18" hidden="1">
      <c r="A242" s="3"/>
      <c r="B242" s="3"/>
      <c r="C242" s="65"/>
      <c r="D242" s="12"/>
      <c r="E242" s="13"/>
      <c r="F242" s="13"/>
      <c r="G242" s="36">
        <f t="shared" si="29"/>
        <v>0</v>
      </c>
      <c r="H242" s="13"/>
      <c r="I242" s="13"/>
      <c r="J242" s="13"/>
      <c r="K242" s="44"/>
    </row>
    <row r="243" spans="1:11" ht="18" hidden="1">
      <c r="A243" s="3"/>
      <c r="B243" s="3"/>
      <c r="C243" s="65"/>
      <c r="D243" s="12"/>
      <c r="E243" s="13"/>
      <c r="F243" s="13"/>
      <c r="G243" s="36">
        <f t="shared" si="29"/>
        <v>0</v>
      </c>
      <c r="H243" s="13"/>
      <c r="I243" s="13"/>
      <c r="J243" s="13"/>
      <c r="K243" s="44"/>
    </row>
    <row r="244" spans="1:11" ht="18" hidden="1">
      <c r="A244" s="3"/>
      <c r="B244" s="3"/>
      <c r="C244" s="65"/>
      <c r="D244" s="12"/>
      <c r="E244" s="13"/>
      <c r="F244" s="13"/>
      <c r="G244" s="36">
        <f t="shared" si="29"/>
        <v>0</v>
      </c>
      <c r="H244" s="13"/>
      <c r="I244" s="13"/>
      <c r="J244" s="13"/>
      <c r="K244" s="44"/>
    </row>
    <row r="245" spans="1:11" ht="18" hidden="1">
      <c r="A245" s="3"/>
      <c r="B245" s="3"/>
      <c r="C245" s="65"/>
      <c r="D245" s="12"/>
      <c r="E245" s="13"/>
      <c r="F245" s="13"/>
      <c r="G245" s="36">
        <f t="shared" si="29"/>
        <v>0</v>
      </c>
      <c r="H245" s="13"/>
      <c r="I245" s="13"/>
      <c r="J245" s="13"/>
      <c r="K245" s="44"/>
    </row>
    <row r="246" spans="1:11" ht="18" hidden="1">
      <c r="A246" s="3"/>
      <c r="B246" s="3"/>
      <c r="C246" s="65"/>
      <c r="D246" s="12"/>
      <c r="E246" s="13"/>
      <c r="F246" s="13"/>
      <c r="G246" s="36">
        <f t="shared" si="29"/>
        <v>0</v>
      </c>
      <c r="H246" s="13"/>
      <c r="I246" s="13"/>
      <c r="J246" s="13"/>
      <c r="K246" s="44"/>
    </row>
    <row r="247" spans="1:11" ht="18" hidden="1">
      <c r="A247" s="3"/>
      <c r="B247" s="3"/>
      <c r="C247" s="65"/>
      <c r="D247" s="12"/>
      <c r="E247" s="13"/>
      <c r="F247" s="13"/>
      <c r="G247" s="36">
        <f t="shared" si="29"/>
        <v>0</v>
      </c>
      <c r="H247" s="13"/>
      <c r="I247" s="13"/>
      <c r="J247" s="13"/>
      <c r="K247" s="44"/>
    </row>
    <row r="248" spans="1:11" ht="18" hidden="1">
      <c r="A248" s="3"/>
      <c r="B248" s="3"/>
      <c r="C248" s="65"/>
      <c r="D248" s="12"/>
      <c r="E248" s="13"/>
      <c r="F248" s="13"/>
      <c r="G248" s="36">
        <f t="shared" si="29"/>
        <v>0</v>
      </c>
      <c r="H248" s="13"/>
      <c r="I248" s="13"/>
      <c r="J248" s="13"/>
      <c r="K248" s="44"/>
    </row>
    <row r="249" spans="1:11" ht="18" hidden="1">
      <c r="A249" s="3"/>
      <c r="B249" s="3"/>
      <c r="C249" s="65"/>
      <c r="D249" s="12"/>
      <c r="E249" s="13"/>
      <c r="F249" s="13"/>
      <c r="G249" s="36">
        <f t="shared" si="29"/>
        <v>0</v>
      </c>
      <c r="H249" s="13"/>
      <c r="I249" s="13"/>
      <c r="J249" s="13"/>
      <c r="K249" s="44"/>
    </row>
    <row r="250" spans="1:11" ht="18" hidden="1">
      <c r="A250" s="3"/>
      <c r="B250" s="3"/>
      <c r="C250" s="65"/>
      <c r="D250" s="12"/>
      <c r="E250" s="13"/>
      <c r="F250" s="13"/>
      <c r="G250" s="36">
        <f t="shared" si="29"/>
        <v>0</v>
      </c>
      <c r="H250" s="13"/>
      <c r="I250" s="13"/>
      <c r="J250" s="13"/>
      <c r="K250" s="44"/>
    </row>
    <row r="251" spans="1:11" ht="18" hidden="1">
      <c r="A251" s="3"/>
      <c r="B251" s="3"/>
      <c r="C251" s="65"/>
      <c r="D251" s="12"/>
      <c r="E251" s="13"/>
      <c r="F251" s="13"/>
      <c r="G251" s="36">
        <f t="shared" si="29"/>
        <v>0</v>
      </c>
      <c r="H251" s="13"/>
      <c r="I251" s="13"/>
      <c r="J251" s="13"/>
      <c r="K251" s="44"/>
    </row>
    <row r="252" spans="1:11" ht="18" hidden="1">
      <c r="A252" s="3"/>
      <c r="B252" s="3"/>
      <c r="C252" s="65"/>
      <c r="D252" s="12"/>
      <c r="E252" s="13"/>
      <c r="F252" s="13"/>
      <c r="G252" s="36">
        <f t="shared" si="29"/>
        <v>0</v>
      </c>
      <c r="H252" s="13"/>
      <c r="I252" s="13"/>
      <c r="J252" s="13"/>
      <c r="K252" s="44"/>
    </row>
    <row r="253" spans="1:11" ht="18" hidden="1">
      <c r="A253" s="3"/>
      <c r="B253" s="3"/>
      <c r="C253" s="65"/>
      <c r="D253" s="12"/>
      <c r="E253" s="13"/>
      <c r="F253" s="13"/>
      <c r="G253" s="36">
        <f t="shared" si="29"/>
        <v>0</v>
      </c>
      <c r="H253" s="13"/>
      <c r="I253" s="13"/>
      <c r="J253" s="13"/>
      <c r="K253" s="44"/>
    </row>
    <row r="254" spans="1:11" ht="18" hidden="1">
      <c r="A254" s="3"/>
      <c r="B254" s="3"/>
      <c r="C254" s="65"/>
      <c r="D254" s="12"/>
      <c r="E254" s="13"/>
      <c r="F254" s="13"/>
      <c r="G254" s="36">
        <f t="shared" si="29"/>
        <v>0</v>
      </c>
      <c r="H254" s="13"/>
      <c r="I254" s="13"/>
      <c r="J254" s="13"/>
      <c r="K254" s="44"/>
    </row>
    <row r="255" spans="1:11" ht="18" hidden="1">
      <c r="A255" s="3"/>
      <c r="B255" s="3"/>
      <c r="C255" s="65"/>
      <c r="D255" s="12"/>
      <c r="E255" s="13"/>
      <c r="F255" s="13"/>
      <c r="G255" s="36">
        <f t="shared" si="29"/>
        <v>0</v>
      </c>
      <c r="H255" s="13"/>
      <c r="I255" s="13"/>
      <c r="J255" s="13"/>
      <c r="K255" s="44"/>
    </row>
    <row r="256" spans="1:11" ht="18" hidden="1">
      <c r="A256" s="3"/>
      <c r="B256" s="3"/>
      <c r="C256" s="65"/>
      <c r="D256" s="12"/>
      <c r="E256" s="13"/>
      <c r="F256" s="13"/>
      <c r="G256" s="36">
        <f t="shared" si="29"/>
        <v>0</v>
      </c>
      <c r="H256" s="13"/>
      <c r="I256" s="13"/>
      <c r="J256" s="13"/>
      <c r="K256" s="44"/>
    </row>
    <row r="257" spans="1:11" ht="18" hidden="1">
      <c r="A257" s="3"/>
      <c r="B257" s="3"/>
      <c r="C257" s="65"/>
      <c r="D257" s="12"/>
      <c r="E257" s="13"/>
      <c r="F257" s="13"/>
      <c r="G257" s="36">
        <f t="shared" si="29"/>
        <v>0</v>
      </c>
      <c r="H257" s="13"/>
      <c r="I257" s="13"/>
      <c r="J257" s="13"/>
      <c r="K257" s="44"/>
    </row>
    <row r="258" spans="1:11" ht="18" hidden="1">
      <c r="A258" s="3"/>
      <c r="B258" s="3"/>
      <c r="C258" s="65"/>
      <c r="D258" s="12"/>
      <c r="E258" s="13"/>
      <c r="F258" s="13"/>
      <c r="G258" s="36">
        <f t="shared" si="29"/>
        <v>0</v>
      </c>
      <c r="H258" s="13"/>
      <c r="I258" s="13"/>
      <c r="J258" s="13"/>
      <c r="K258" s="44"/>
    </row>
    <row r="259" spans="1:11" ht="18" hidden="1">
      <c r="A259" s="3"/>
      <c r="B259" s="3"/>
      <c r="C259" s="65"/>
      <c r="D259" s="12"/>
      <c r="E259" s="13"/>
      <c r="F259" s="13"/>
      <c r="G259" s="36">
        <f t="shared" si="29"/>
        <v>0</v>
      </c>
      <c r="H259" s="13"/>
      <c r="I259" s="13"/>
      <c r="J259" s="13"/>
      <c r="K259" s="44"/>
    </row>
    <row r="260" spans="1:11" ht="18" hidden="1">
      <c r="A260" s="3"/>
      <c r="B260" s="3"/>
      <c r="C260" s="65"/>
      <c r="D260" s="12"/>
      <c r="E260" s="13"/>
      <c r="F260" s="13"/>
      <c r="G260" s="36">
        <f t="shared" si="29"/>
        <v>0</v>
      </c>
      <c r="H260" s="13"/>
      <c r="I260" s="13"/>
      <c r="J260" s="13"/>
      <c r="K260" s="44"/>
    </row>
    <row r="261" spans="1:11" ht="18" hidden="1">
      <c r="A261" s="3"/>
      <c r="B261" s="3"/>
      <c r="C261" s="65"/>
      <c r="D261" s="12"/>
      <c r="E261" s="13"/>
      <c r="F261" s="13"/>
      <c r="G261" s="36">
        <f t="shared" si="29"/>
        <v>0</v>
      </c>
      <c r="H261" s="13"/>
      <c r="I261" s="13"/>
      <c r="J261" s="13"/>
      <c r="K261" s="44"/>
    </row>
    <row r="262" spans="1:11" ht="18" hidden="1">
      <c r="A262" s="3"/>
      <c r="B262" s="3"/>
      <c r="C262" s="65"/>
      <c r="D262" s="12"/>
      <c r="E262" s="13"/>
      <c r="F262" s="13"/>
      <c r="G262" s="36">
        <f t="shared" si="29"/>
        <v>0</v>
      </c>
      <c r="H262" s="13"/>
      <c r="I262" s="13"/>
      <c r="J262" s="13"/>
      <c r="K262" s="44"/>
    </row>
    <row r="263" spans="1:11" ht="18" hidden="1">
      <c r="A263" s="3"/>
      <c r="B263" s="3"/>
      <c r="C263" s="65"/>
      <c r="D263" s="12"/>
      <c r="E263" s="13"/>
      <c r="F263" s="13"/>
      <c r="G263" s="36">
        <f t="shared" si="29"/>
        <v>0</v>
      </c>
      <c r="H263" s="13"/>
      <c r="I263" s="13"/>
      <c r="J263" s="13"/>
      <c r="K263" s="44"/>
    </row>
    <row r="264" spans="1:11" ht="18" hidden="1">
      <c r="A264" s="3"/>
      <c r="B264" s="3"/>
      <c r="C264" s="65"/>
      <c r="D264" s="12"/>
      <c r="E264" s="13"/>
      <c r="F264" s="13"/>
      <c r="G264" s="36">
        <f t="shared" si="29"/>
        <v>0</v>
      </c>
      <c r="H264" s="13"/>
      <c r="I264" s="13"/>
      <c r="J264" s="13"/>
      <c r="K264" s="44"/>
    </row>
    <row r="265" spans="1:11" ht="18" hidden="1">
      <c r="A265" s="3"/>
      <c r="B265" s="3"/>
      <c r="C265" s="65"/>
      <c r="D265" s="12"/>
      <c r="E265" s="13"/>
      <c r="F265" s="13"/>
      <c r="G265" s="36">
        <f t="shared" si="29"/>
        <v>0</v>
      </c>
      <c r="H265" s="13"/>
      <c r="I265" s="13"/>
      <c r="J265" s="13"/>
      <c r="K265" s="44"/>
    </row>
    <row r="266" spans="1:11" ht="18" hidden="1">
      <c r="A266" s="3"/>
      <c r="B266" s="3"/>
      <c r="C266" s="65"/>
      <c r="D266" s="12"/>
      <c r="E266" s="13"/>
      <c r="F266" s="13"/>
      <c r="G266" s="36">
        <f t="shared" si="29"/>
        <v>0</v>
      </c>
      <c r="H266" s="13"/>
      <c r="I266" s="13"/>
      <c r="J266" s="13"/>
      <c r="K266" s="44"/>
    </row>
    <row r="267" spans="1:11" ht="18" hidden="1">
      <c r="A267" s="3"/>
      <c r="B267" s="3"/>
      <c r="C267" s="65"/>
      <c r="D267" s="12"/>
      <c r="E267" s="13"/>
      <c r="F267" s="13"/>
      <c r="G267" s="36">
        <f t="shared" si="29"/>
        <v>0</v>
      </c>
      <c r="H267" s="13"/>
      <c r="I267" s="13"/>
      <c r="J267" s="13"/>
      <c r="K267" s="44"/>
    </row>
    <row r="268" spans="1:11" ht="18" hidden="1">
      <c r="A268" s="3"/>
      <c r="B268" s="3" t="s">
        <v>1</v>
      </c>
      <c r="C268" s="65"/>
      <c r="D268" s="12"/>
      <c r="E268" s="13"/>
      <c r="F268" s="13"/>
      <c r="G268" s="36">
        <f t="shared" si="29"/>
        <v>0</v>
      </c>
      <c r="H268" s="13"/>
      <c r="I268" s="13"/>
      <c r="J268" s="13"/>
      <c r="K268" s="44"/>
    </row>
    <row r="269" spans="1:11" ht="18" hidden="1">
      <c r="A269" s="3"/>
      <c r="B269" s="33" t="s">
        <v>55</v>
      </c>
      <c r="C269" s="65"/>
      <c r="D269" s="12"/>
      <c r="E269" s="13"/>
      <c r="F269" s="13"/>
      <c r="G269" s="36">
        <f>E269+F269</f>
        <v>0</v>
      </c>
      <c r="H269" s="13"/>
      <c r="I269" s="13"/>
      <c r="J269" s="13"/>
      <c r="K269" s="44"/>
    </row>
    <row r="272" ht="17.25">
      <c r="H272" s="83"/>
    </row>
    <row r="273" spans="4:11" ht="17.25">
      <c r="D273" s="123"/>
      <c r="E273" s="123"/>
      <c r="F273" s="123"/>
      <c r="G273" s="123"/>
      <c r="H273" s="123"/>
      <c r="I273" s="51"/>
      <c r="K273" s="54"/>
    </row>
  </sheetData>
  <sheetProtection/>
  <mergeCells count="132">
    <mergeCell ref="A45:B45"/>
    <mergeCell ref="A55:B55"/>
    <mergeCell ref="A59:B59"/>
    <mergeCell ref="A70:B70"/>
    <mergeCell ref="A76:B76"/>
    <mergeCell ref="A74:B74"/>
    <mergeCell ref="A47:B47"/>
    <mergeCell ref="A38:B38"/>
    <mergeCell ref="A25:B25"/>
    <mergeCell ref="A52:B52"/>
    <mergeCell ref="A61:B61"/>
    <mergeCell ref="A67:B67"/>
    <mergeCell ref="A35:B35"/>
    <mergeCell ref="A37:B37"/>
    <mergeCell ref="B77:C77"/>
    <mergeCell ref="B86:C86"/>
    <mergeCell ref="B104:C104"/>
    <mergeCell ref="B103:C103"/>
    <mergeCell ref="B98:C98"/>
    <mergeCell ref="B81:C81"/>
    <mergeCell ref="B93:C93"/>
    <mergeCell ref="B79:C79"/>
    <mergeCell ref="D273:H273"/>
    <mergeCell ref="B100:C100"/>
    <mergeCell ref="B140:C140"/>
    <mergeCell ref="B152:C152"/>
    <mergeCell ref="B150:C150"/>
    <mergeCell ref="B146:C146"/>
    <mergeCell ref="B142:C142"/>
    <mergeCell ref="B131:C131"/>
    <mergeCell ref="B171:C171"/>
    <mergeCell ref="B108:C108"/>
    <mergeCell ref="B168:C168"/>
    <mergeCell ref="B145:C145"/>
    <mergeCell ref="B144:C144"/>
    <mergeCell ref="B159:C159"/>
    <mergeCell ref="B141:C141"/>
    <mergeCell ref="B147:C147"/>
    <mergeCell ref="B148:C148"/>
    <mergeCell ref="B154:C154"/>
    <mergeCell ref="B167:C167"/>
    <mergeCell ref="B143:C143"/>
    <mergeCell ref="B181:C181"/>
    <mergeCell ref="B177:C177"/>
    <mergeCell ref="B172:C172"/>
    <mergeCell ref="B173:C173"/>
    <mergeCell ref="B174:C174"/>
    <mergeCell ref="B175:C175"/>
    <mergeCell ref="B176:C176"/>
    <mergeCell ref="B166:C166"/>
    <mergeCell ref="B163:C163"/>
    <mergeCell ref="B162:C162"/>
    <mergeCell ref="B164:C164"/>
    <mergeCell ref="B165:C165"/>
    <mergeCell ref="B153:C153"/>
    <mergeCell ref="B1:C1"/>
    <mergeCell ref="A31:B31"/>
    <mergeCell ref="A22:B22"/>
    <mergeCell ref="A30:B30"/>
    <mergeCell ref="A23:B23"/>
    <mergeCell ref="B85:C85"/>
    <mergeCell ref="B84:C84"/>
    <mergeCell ref="A75:B75"/>
    <mergeCell ref="B78:C78"/>
    <mergeCell ref="B80:C80"/>
    <mergeCell ref="B99:C99"/>
    <mergeCell ref="B101:C101"/>
    <mergeCell ref="B102:C102"/>
    <mergeCell ref="B105:C105"/>
    <mergeCell ref="B151:C151"/>
    <mergeCell ref="B149:C149"/>
    <mergeCell ref="B139:C139"/>
    <mergeCell ref="A58:B58"/>
    <mergeCell ref="A26:B26"/>
    <mergeCell ref="A50:B50"/>
    <mergeCell ref="A43:B43"/>
    <mergeCell ref="A40:B40"/>
    <mergeCell ref="B134:C134"/>
    <mergeCell ref="B87:C87"/>
    <mergeCell ref="B92:C92"/>
    <mergeCell ref="B118:C118"/>
    <mergeCell ref="B111:C111"/>
    <mergeCell ref="A21:B21"/>
    <mergeCell ref="A56:B56"/>
    <mergeCell ref="A54:B54"/>
    <mergeCell ref="A39:B39"/>
    <mergeCell ref="A19:B19"/>
    <mergeCell ref="A20:B20"/>
    <mergeCell ref="A53:B53"/>
    <mergeCell ref="A32:B32"/>
    <mergeCell ref="A48:B48"/>
    <mergeCell ref="A42:B42"/>
    <mergeCell ref="A8:C8"/>
    <mergeCell ref="A10:B10"/>
    <mergeCell ref="A11:B11"/>
    <mergeCell ref="A12:B12"/>
    <mergeCell ref="A72:B72"/>
    <mergeCell ref="A13:B13"/>
    <mergeCell ref="A15:B15"/>
    <mergeCell ref="A17:B17"/>
    <mergeCell ref="A18:B18"/>
    <mergeCell ref="A24:B24"/>
    <mergeCell ref="D1:J1"/>
    <mergeCell ref="D4:J4"/>
    <mergeCell ref="A28:B28"/>
    <mergeCell ref="A29:B29"/>
    <mergeCell ref="A14:B14"/>
    <mergeCell ref="A9:B9"/>
    <mergeCell ref="A16:B16"/>
    <mergeCell ref="A5:K5"/>
    <mergeCell ref="A6:K6"/>
    <mergeCell ref="A7:G7"/>
    <mergeCell ref="A60:B60"/>
    <mergeCell ref="A71:B71"/>
    <mergeCell ref="A73:B73"/>
    <mergeCell ref="A69:B69"/>
    <mergeCell ref="A64:B64"/>
    <mergeCell ref="A66:B66"/>
    <mergeCell ref="A62:B62"/>
    <mergeCell ref="A63:B63"/>
    <mergeCell ref="A68:B68"/>
    <mergeCell ref="A65:B65"/>
    <mergeCell ref="A41:B41"/>
    <mergeCell ref="A46:B46"/>
    <mergeCell ref="A27:B27"/>
    <mergeCell ref="A49:B49"/>
    <mergeCell ref="A57:B57"/>
    <mergeCell ref="A34:B34"/>
    <mergeCell ref="A33:B33"/>
    <mergeCell ref="A44:B44"/>
    <mergeCell ref="A36:B36"/>
    <mergeCell ref="A51:B51"/>
  </mergeCells>
  <printOptions/>
  <pageMargins left="0.45" right="0.17" top="0.31" bottom="0.25" header="0.1968503937007874" footer="0.15748031496062992"/>
  <pageSetup fitToHeight="8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2015-04-07T09:17:13Z</cp:lastPrinted>
  <dcterms:created xsi:type="dcterms:W3CDTF">1996-10-08T23:32:33Z</dcterms:created>
  <dcterms:modified xsi:type="dcterms:W3CDTF">2019-10-21T02:16:52Z</dcterms:modified>
  <cp:category/>
  <cp:version/>
  <cp:contentType/>
  <cp:contentStatus/>
</cp:coreProperties>
</file>